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pars\Desktop\"/>
    </mc:Choice>
  </mc:AlternateContent>
  <bookViews>
    <workbookView xWindow="0" yWindow="0" windowWidth="11490" windowHeight="6960" tabRatio="749" activeTab="1"/>
  </bookViews>
  <sheets>
    <sheet name="Rezultāti" sheetId="10" r:id="rId1"/>
    <sheet name=" A, B, C, D, Jaunieši" sheetId="1" r:id="rId2"/>
    <sheet name="Mini, Elektro, Daudzcīņa" sheetId="12" r:id="rId3"/>
  </sheets>
  <externalReferences>
    <externalReference r:id="rId4"/>
  </externalReferences>
  <definedNames>
    <definedName name="_xlnm.Print_Area" localSheetId="1">' A, B, C, D, Jaunieši'!$A$1:$AU$49</definedName>
  </definedNames>
  <calcPr calcId="152511"/>
</workbook>
</file>

<file path=xl/calcChain.xml><?xml version="1.0" encoding="utf-8"?>
<calcChain xmlns="http://schemas.openxmlformats.org/spreadsheetml/2006/main">
  <c r="F39" i="1" l="1"/>
  <c r="AS28" i="1"/>
  <c r="AR28" i="1"/>
  <c r="AQ28" i="1"/>
  <c r="AP28" i="1"/>
  <c r="AO28" i="1"/>
  <c r="AN28" i="1"/>
  <c r="I28" i="1"/>
  <c r="H28" i="1"/>
  <c r="G28" i="1"/>
  <c r="F28" i="1" l="1"/>
  <c r="AE33" i="12"/>
  <c r="AD33" i="12"/>
  <c r="AC33" i="12"/>
  <c r="AB33" i="12"/>
  <c r="AA33" i="12"/>
  <c r="Z33" i="12"/>
  <c r="J33" i="12"/>
  <c r="I33" i="12"/>
  <c r="H33" i="12"/>
  <c r="G33" i="12"/>
  <c r="AE57" i="12"/>
  <c r="AD57" i="12"/>
  <c r="AC57" i="12"/>
  <c r="AB57" i="12"/>
  <c r="AA57" i="12"/>
  <c r="Z57" i="12"/>
  <c r="J57" i="12"/>
  <c r="I57" i="12"/>
  <c r="H57" i="12"/>
  <c r="G57" i="12"/>
  <c r="AE48" i="12"/>
  <c r="AD48" i="12"/>
  <c r="AC48" i="12"/>
  <c r="AB48" i="12"/>
  <c r="AA48" i="12"/>
  <c r="Z48" i="12"/>
  <c r="J48" i="12"/>
  <c r="I48" i="12"/>
  <c r="H48" i="12"/>
  <c r="G48" i="12"/>
  <c r="AE51" i="12"/>
  <c r="AD51" i="12"/>
  <c r="AC51" i="12"/>
  <c r="AB51" i="12"/>
  <c r="AA51" i="12"/>
  <c r="Z51" i="12"/>
  <c r="J51" i="12"/>
  <c r="I51" i="12"/>
  <c r="H51" i="12"/>
  <c r="G51" i="12"/>
  <c r="AE50" i="12"/>
  <c r="AD50" i="12"/>
  <c r="AC50" i="12"/>
  <c r="AB50" i="12"/>
  <c r="AA50" i="12"/>
  <c r="Z50" i="12"/>
  <c r="J50" i="12"/>
  <c r="I50" i="12"/>
  <c r="H50" i="12"/>
  <c r="G50" i="12"/>
  <c r="AE59" i="12"/>
  <c r="AD59" i="12"/>
  <c r="AC59" i="12"/>
  <c r="AB59" i="12"/>
  <c r="AA59" i="12"/>
  <c r="Z59" i="12"/>
  <c r="J59" i="12"/>
  <c r="I59" i="12"/>
  <c r="H59" i="12"/>
  <c r="G59" i="12"/>
  <c r="AE34" i="12"/>
  <c r="AD34" i="12"/>
  <c r="AC34" i="12"/>
  <c r="AB34" i="12"/>
  <c r="AA34" i="12"/>
  <c r="Z34" i="12"/>
  <c r="J34" i="12"/>
  <c r="I34" i="12"/>
  <c r="H34" i="12"/>
  <c r="G34" i="12"/>
  <c r="AE6" i="12"/>
  <c r="AD6" i="12"/>
  <c r="AC6" i="12"/>
  <c r="AB6" i="12"/>
  <c r="AA6" i="12"/>
  <c r="Z6" i="12"/>
  <c r="J6" i="12"/>
  <c r="I6" i="12"/>
  <c r="H6" i="12"/>
  <c r="G6" i="12"/>
  <c r="AE8" i="12"/>
  <c r="AD8" i="12"/>
  <c r="AC8" i="12"/>
  <c r="AB8" i="12"/>
  <c r="AA8" i="12"/>
  <c r="Z8" i="12"/>
  <c r="J8" i="12"/>
  <c r="I8" i="12"/>
  <c r="H8" i="12"/>
  <c r="G8" i="12"/>
  <c r="AE9" i="12"/>
  <c r="AD9" i="12"/>
  <c r="AC9" i="12"/>
  <c r="AB9" i="12"/>
  <c r="AA9" i="12"/>
  <c r="Z9" i="12"/>
  <c r="J9" i="12"/>
  <c r="I9" i="12"/>
  <c r="H9" i="12"/>
  <c r="G9" i="12"/>
  <c r="AS26" i="1"/>
  <c r="AR26" i="1"/>
  <c r="AQ26" i="1"/>
  <c r="AP26" i="1"/>
  <c r="AO26" i="1"/>
  <c r="AN26" i="1"/>
  <c r="I26" i="1"/>
  <c r="H26" i="1"/>
  <c r="G26" i="1"/>
  <c r="AS23" i="1"/>
  <c r="AR23" i="1"/>
  <c r="AQ23" i="1"/>
  <c r="AP23" i="1"/>
  <c r="AO23" i="1"/>
  <c r="AN23" i="1"/>
  <c r="I23" i="1"/>
  <c r="H23" i="1"/>
  <c r="G23" i="1"/>
  <c r="AS27" i="1"/>
  <c r="AR27" i="1"/>
  <c r="AQ27" i="1"/>
  <c r="AP27" i="1"/>
  <c r="AO27" i="1"/>
  <c r="AN27" i="1"/>
  <c r="I27" i="1"/>
  <c r="H27" i="1"/>
  <c r="G27" i="1"/>
  <c r="F59" i="12" l="1"/>
  <c r="F57" i="12"/>
  <c r="F26" i="1"/>
  <c r="F33" i="12"/>
  <c r="F48" i="12"/>
  <c r="F50" i="12"/>
  <c r="F27" i="1"/>
  <c r="F51" i="12"/>
  <c r="F9" i="12"/>
  <c r="F6" i="12"/>
  <c r="F34" i="12"/>
  <c r="F8" i="12"/>
  <c r="F23" i="1"/>
  <c r="AE40" i="12"/>
  <c r="AD40" i="12"/>
  <c r="AC40" i="12"/>
  <c r="AB40" i="12"/>
  <c r="AA40" i="12"/>
  <c r="Z40" i="12"/>
  <c r="J40" i="12"/>
  <c r="I40" i="12"/>
  <c r="H40" i="12"/>
  <c r="G40" i="12"/>
  <c r="AE37" i="12"/>
  <c r="AD37" i="12"/>
  <c r="AC37" i="12"/>
  <c r="AB37" i="12"/>
  <c r="AA37" i="12"/>
  <c r="Z37" i="12"/>
  <c r="J37" i="12"/>
  <c r="I37" i="12"/>
  <c r="H37" i="12"/>
  <c r="G37" i="12"/>
  <c r="AE49" i="12"/>
  <c r="AD49" i="12"/>
  <c r="AC49" i="12"/>
  <c r="AB49" i="12"/>
  <c r="AA49" i="12"/>
  <c r="Z49" i="12"/>
  <c r="J49" i="12"/>
  <c r="I49" i="12"/>
  <c r="H49" i="12"/>
  <c r="G49" i="12"/>
  <c r="AE60" i="12"/>
  <c r="AD60" i="12"/>
  <c r="AC60" i="12"/>
  <c r="AB60" i="12"/>
  <c r="AA60" i="12"/>
  <c r="Z60" i="12"/>
  <c r="J60" i="12"/>
  <c r="I60" i="12"/>
  <c r="H60" i="12"/>
  <c r="G60" i="12"/>
  <c r="AE54" i="12"/>
  <c r="AD54" i="12"/>
  <c r="AC54" i="12"/>
  <c r="AB54" i="12"/>
  <c r="AA54" i="12"/>
  <c r="Z54" i="12"/>
  <c r="J54" i="12"/>
  <c r="I54" i="12"/>
  <c r="H54" i="12"/>
  <c r="G54" i="12"/>
  <c r="AS48" i="1"/>
  <c r="AR48" i="1"/>
  <c r="AQ48" i="1"/>
  <c r="AP48" i="1"/>
  <c r="AO48" i="1"/>
  <c r="AN48" i="1"/>
  <c r="I48" i="1"/>
  <c r="H48" i="1"/>
  <c r="G48" i="1"/>
  <c r="AS40" i="1"/>
  <c r="AR40" i="1"/>
  <c r="AQ40" i="1"/>
  <c r="AP40" i="1"/>
  <c r="AO40" i="1"/>
  <c r="AN40" i="1"/>
  <c r="I40" i="1"/>
  <c r="H40" i="1"/>
  <c r="G40" i="1"/>
  <c r="AS33" i="1"/>
  <c r="AR33" i="1"/>
  <c r="AQ33" i="1"/>
  <c r="AP33" i="1"/>
  <c r="AO33" i="1"/>
  <c r="AN33" i="1"/>
  <c r="I33" i="1"/>
  <c r="H33" i="1"/>
  <c r="G33" i="1"/>
  <c r="F40" i="1" l="1"/>
  <c r="F33" i="1"/>
  <c r="F48" i="1"/>
  <c r="F54" i="12"/>
  <c r="F60" i="12"/>
  <c r="F37" i="12"/>
  <c r="F40" i="12"/>
  <c r="F49" i="12"/>
  <c r="A1" i="12"/>
  <c r="A2" i="12"/>
  <c r="AE20" i="12"/>
  <c r="AD20" i="12"/>
  <c r="AC20" i="12"/>
  <c r="AB20" i="12"/>
  <c r="AA20" i="12"/>
  <c r="Z20" i="12"/>
  <c r="J20" i="12"/>
  <c r="I20" i="12"/>
  <c r="H20" i="12"/>
  <c r="G20" i="12"/>
  <c r="AE23" i="12"/>
  <c r="AD23" i="12"/>
  <c r="AC23" i="12"/>
  <c r="AB23" i="12"/>
  <c r="AA23" i="12"/>
  <c r="Z23" i="12"/>
  <c r="J23" i="12"/>
  <c r="I23" i="12"/>
  <c r="H23" i="12"/>
  <c r="G23" i="12"/>
  <c r="AE19" i="12"/>
  <c r="AD19" i="12"/>
  <c r="AC19" i="12"/>
  <c r="AB19" i="12"/>
  <c r="AA19" i="12"/>
  <c r="Z19" i="12"/>
  <c r="J19" i="12"/>
  <c r="I19" i="12"/>
  <c r="H19" i="12"/>
  <c r="G19" i="12"/>
  <c r="AE22" i="12"/>
  <c r="AD22" i="12"/>
  <c r="AC22" i="12"/>
  <c r="AB22" i="12"/>
  <c r="AA22" i="12"/>
  <c r="Z22" i="12"/>
  <c r="J22" i="12"/>
  <c r="I22" i="12"/>
  <c r="H22" i="12"/>
  <c r="G22" i="12"/>
  <c r="AE21" i="12"/>
  <c r="AD21" i="12"/>
  <c r="AC21" i="12"/>
  <c r="AB21" i="12"/>
  <c r="AA21" i="12"/>
  <c r="Z21" i="12"/>
  <c r="J21" i="12"/>
  <c r="I21" i="12"/>
  <c r="H21" i="12"/>
  <c r="G21" i="12"/>
  <c r="AE24" i="12"/>
  <c r="AD24" i="12"/>
  <c r="AC24" i="12"/>
  <c r="AB24" i="12"/>
  <c r="AA24" i="12"/>
  <c r="Z24" i="12"/>
  <c r="J24" i="12"/>
  <c r="I24" i="12"/>
  <c r="H24" i="12"/>
  <c r="G24" i="12"/>
  <c r="AE7" i="12"/>
  <c r="AD7" i="12"/>
  <c r="AC7" i="12"/>
  <c r="AB7" i="12"/>
  <c r="AA7" i="12"/>
  <c r="Z7" i="12"/>
  <c r="J7" i="12"/>
  <c r="I7" i="12"/>
  <c r="H7" i="12"/>
  <c r="G7" i="12"/>
  <c r="AE10" i="12"/>
  <c r="AD10" i="12"/>
  <c r="AC10" i="12"/>
  <c r="AB10" i="12"/>
  <c r="AA10" i="12"/>
  <c r="Z10" i="12"/>
  <c r="J10" i="12"/>
  <c r="I10" i="12"/>
  <c r="H10" i="12"/>
  <c r="G10" i="12"/>
  <c r="AE15" i="12"/>
  <c r="AD15" i="12"/>
  <c r="AC15" i="12"/>
  <c r="AB15" i="12"/>
  <c r="AA15" i="12"/>
  <c r="Z15" i="12"/>
  <c r="J15" i="12"/>
  <c r="I15" i="12"/>
  <c r="H15" i="12"/>
  <c r="G15" i="12"/>
  <c r="AE14" i="12"/>
  <c r="AD14" i="12"/>
  <c r="AC14" i="12"/>
  <c r="AB14" i="12"/>
  <c r="AA14" i="12"/>
  <c r="Z14" i="12"/>
  <c r="J14" i="12"/>
  <c r="I14" i="12"/>
  <c r="H14" i="12"/>
  <c r="G14" i="12"/>
  <c r="AE13" i="12"/>
  <c r="AD13" i="12"/>
  <c r="AC13" i="12"/>
  <c r="AB13" i="12"/>
  <c r="AA13" i="12"/>
  <c r="Z13" i="12"/>
  <c r="J13" i="12"/>
  <c r="I13" i="12"/>
  <c r="H13" i="12"/>
  <c r="G13" i="12"/>
  <c r="AE11" i="12"/>
  <c r="AD11" i="12"/>
  <c r="AC11" i="12"/>
  <c r="AB11" i="12"/>
  <c r="AA11" i="12"/>
  <c r="Z11" i="12"/>
  <c r="J11" i="12"/>
  <c r="I11" i="12"/>
  <c r="H11" i="12"/>
  <c r="G11" i="12"/>
  <c r="AE12" i="12"/>
  <c r="AD12" i="12"/>
  <c r="AC12" i="12"/>
  <c r="AB12" i="12"/>
  <c r="AA12" i="12"/>
  <c r="Z12" i="12"/>
  <c r="J12" i="12"/>
  <c r="I12" i="12"/>
  <c r="H12" i="12"/>
  <c r="G12" i="12"/>
  <c r="F15" i="12" l="1"/>
  <c r="F13" i="12"/>
  <c r="F20" i="12"/>
  <c r="F7" i="12"/>
  <c r="F19" i="12"/>
  <c r="F10" i="12"/>
  <c r="F21" i="12"/>
  <c r="F24" i="12"/>
  <c r="F23" i="12"/>
  <c r="F14" i="12"/>
  <c r="F12" i="12"/>
  <c r="F11" i="12"/>
  <c r="F22" i="12"/>
  <c r="G46" i="1" l="1"/>
  <c r="H46" i="1"/>
  <c r="I46" i="1"/>
  <c r="AN46" i="1"/>
  <c r="AO46" i="1"/>
  <c r="AP46" i="1"/>
  <c r="AQ46" i="1"/>
  <c r="AR46" i="1"/>
  <c r="AS46" i="1"/>
  <c r="G44" i="1"/>
  <c r="H44" i="1"/>
  <c r="I44" i="1"/>
  <c r="AN44" i="1"/>
  <c r="AO44" i="1"/>
  <c r="AP44" i="1"/>
  <c r="AQ44" i="1"/>
  <c r="AR44" i="1"/>
  <c r="AS44" i="1"/>
  <c r="G45" i="1"/>
  <c r="H45" i="1"/>
  <c r="I45" i="1"/>
  <c r="AN45" i="1"/>
  <c r="AO45" i="1"/>
  <c r="AP45" i="1"/>
  <c r="AQ45" i="1"/>
  <c r="AR45" i="1"/>
  <c r="AS45" i="1"/>
  <c r="AN34" i="1"/>
  <c r="AO34" i="1"/>
  <c r="AP34" i="1"/>
  <c r="AQ34" i="1"/>
  <c r="AR34" i="1"/>
  <c r="AS34" i="1"/>
  <c r="AN39" i="1"/>
  <c r="AO39" i="1"/>
  <c r="AP39" i="1"/>
  <c r="AQ39" i="1"/>
  <c r="AR39" i="1"/>
  <c r="AS39" i="1"/>
  <c r="AN38" i="1"/>
  <c r="AO38" i="1"/>
  <c r="AP38" i="1"/>
  <c r="AQ38" i="1"/>
  <c r="AR38" i="1"/>
  <c r="AS38" i="1"/>
  <c r="AN35" i="1"/>
  <c r="AO35" i="1"/>
  <c r="AP35" i="1"/>
  <c r="AQ35" i="1"/>
  <c r="AR35" i="1"/>
  <c r="AS35" i="1"/>
  <c r="AN32" i="1"/>
  <c r="AO32" i="1"/>
  <c r="AP32" i="1"/>
  <c r="AQ32" i="1"/>
  <c r="AR32" i="1"/>
  <c r="AS32" i="1"/>
  <c r="AN36" i="1"/>
  <c r="AO36" i="1"/>
  <c r="AP36" i="1"/>
  <c r="AQ36" i="1"/>
  <c r="AR36" i="1"/>
  <c r="AS36" i="1"/>
  <c r="G34" i="1"/>
  <c r="H34" i="1"/>
  <c r="I34" i="1"/>
  <c r="G39" i="1"/>
  <c r="H39" i="1"/>
  <c r="I39" i="1"/>
  <c r="G38" i="1"/>
  <c r="H38" i="1"/>
  <c r="I38" i="1"/>
  <c r="G35" i="1"/>
  <c r="H35" i="1"/>
  <c r="I35" i="1"/>
  <c r="G32" i="1"/>
  <c r="H32" i="1"/>
  <c r="I32" i="1"/>
  <c r="G36" i="1"/>
  <c r="H36" i="1"/>
  <c r="I36" i="1"/>
  <c r="F32" i="1" l="1"/>
  <c r="F38" i="1"/>
  <c r="F44" i="1"/>
  <c r="F36" i="1"/>
  <c r="F34" i="1"/>
  <c r="F46" i="1"/>
  <c r="F45" i="1"/>
  <c r="F35" i="1"/>
  <c r="AE53" i="12"/>
  <c r="AD53" i="12"/>
  <c r="AC53" i="12"/>
  <c r="AB53" i="12"/>
  <c r="AA53" i="12"/>
  <c r="Z53" i="12"/>
  <c r="J53" i="12"/>
  <c r="I53" i="12"/>
  <c r="H53" i="12"/>
  <c r="G53" i="12"/>
  <c r="AE56" i="12"/>
  <c r="AD56" i="12"/>
  <c r="AC56" i="12"/>
  <c r="AB56" i="12"/>
  <c r="AA56" i="12"/>
  <c r="Z56" i="12"/>
  <c r="J56" i="12"/>
  <c r="I56" i="12"/>
  <c r="H56" i="12"/>
  <c r="G56" i="12"/>
  <c r="AE47" i="12"/>
  <c r="AD47" i="12"/>
  <c r="AC47" i="12"/>
  <c r="AB47" i="12"/>
  <c r="AA47" i="12"/>
  <c r="Z47" i="12"/>
  <c r="J47" i="12"/>
  <c r="I47" i="12"/>
  <c r="H47" i="12"/>
  <c r="G47" i="12"/>
  <c r="AE55" i="12"/>
  <c r="AD55" i="12"/>
  <c r="AC55" i="12"/>
  <c r="AB55" i="12"/>
  <c r="AA55" i="12"/>
  <c r="Z55" i="12"/>
  <c r="J55" i="12"/>
  <c r="I55" i="12"/>
  <c r="H55" i="12"/>
  <c r="G55" i="12"/>
  <c r="AE58" i="12"/>
  <c r="AD58" i="12"/>
  <c r="AC58" i="12"/>
  <c r="AB58" i="12"/>
  <c r="AA58" i="12"/>
  <c r="Z58" i="12"/>
  <c r="J58" i="12"/>
  <c r="I58" i="12"/>
  <c r="H58" i="12"/>
  <c r="G58" i="12"/>
  <c r="AE52" i="12"/>
  <c r="AD52" i="12"/>
  <c r="AC52" i="12"/>
  <c r="AB52" i="12"/>
  <c r="AA52" i="12"/>
  <c r="Z52" i="12"/>
  <c r="J52" i="12"/>
  <c r="I52" i="12"/>
  <c r="H52" i="12"/>
  <c r="G52" i="12"/>
  <c r="AE61" i="12"/>
  <c r="AD61" i="12"/>
  <c r="AC61" i="12"/>
  <c r="AB61" i="12"/>
  <c r="AA61" i="12"/>
  <c r="Z61" i="12"/>
  <c r="J61" i="12"/>
  <c r="I61" i="12"/>
  <c r="H61" i="12"/>
  <c r="G61" i="12"/>
  <c r="G32" i="12"/>
  <c r="H32" i="12"/>
  <c r="I32" i="12"/>
  <c r="J32" i="12"/>
  <c r="Z32" i="12"/>
  <c r="AA32" i="12"/>
  <c r="AB32" i="12"/>
  <c r="AC32" i="12"/>
  <c r="AD32" i="12"/>
  <c r="AE32" i="12"/>
  <c r="G36" i="12"/>
  <c r="H36" i="12"/>
  <c r="I36" i="12"/>
  <c r="J36" i="12"/>
  <c r="Z36" i="12"/>
  <c r="AA36" i="12"/>
  <c r="AB36" i="12"/>
  <c r="AC36" i="12"/>
  <c r="AD36" i="12"/>
  <c r="AE36" i="12"/>
  <c r="G42" i="12"/>
  <c r="H42" i="12"/>
  <c r="I42" i="12"/>
  <c r="J42" i="12"/>
  <c r="Z42" i="12"/>
  <c r="AA42" i="12"/>
  <c r="AB42" i="12"/>
  <c r="AC42" i="12"/>
  <c r="AD42" i="12"/>
  <c r="AE42" i="12"/>
  <c r="G41" i="12"/>
  <c r="H41" i="12"/>
  <c r="I41" i="12"/>
  <c r="J41" i="12"/>
  <c r="Z41" i="12"/>
  <c r="AA41" i="12"/>
  <c r="AB41" i="12"/>
  <c r="AC41" i="12"/>
  <c r="AD41" i="12"/>
  <c r="AE41" i="12"/>
  <c r="G38" i="12"/>
  <c r="H38" i="12"/>
  <c r="I38" i="12"/>
  <c r="J38" i="12"/>
  <c r="Z38" i="12"/>
  <c r="AA38" i="12"/>
  <c r="AB38" i="12"/>
  <c r="AC38" i="12"/>
  <c r="AD38" i="12"/>
  <c r="AE38" i="12"/>
  <c r="G31" i="12"/>
  <c r="H31" i="12"/>
  <c r="I31" i="12"/>
  <c r="J31" i="12"/>
  <c r="Z31" i="12"/>
  <c r="AA31" i="12"/>
  <c r="AB31" i="12"/>
  <c r="AC31" i="12"/>
  <c r="AD31" i="12"/>
  <c r="AE31" i="12"/>
  <c r="G35" i="12"/>
  <c r="H35" i="12"/>
  <c r="I35" i="12"/>
  <c r="J35" i="12"/>
  <c r="Z35" i="12"/>
  <c r="AA35" i="12"/>
  <c r="AB35" i="12"/>
  <c r="AC35" i="12"/>
  <c r="AD35" i="12"/>
  <c r="AE35" i="12"/>
  <c r="G39" i="12"/>
  <c r="H39" i="12"/>
  <c r="I39" i="12"/>
  <c r="J39" i="12"/>
  <c r="Z39" i="12"/>
  <c r="AA39" i="12"/>
  <c r="AB39" i="12"/>
  <c r="AC39" i="12"/>
  <c r="AD39" i="12"/>
  <c r="AE39" i="12"/>
  <c r="F58" i="12" l="1"/>
  <c r="F52" i="12"/>
  <c r="F55" i="12"/>
  <c r="F56" i="12"/>
  <c r="F53" i="12"/>
  <c r="F61" i="12"/>
  <c r="F47" i="12"/>
  <c r="F39" i="12"/>
  <c r="F38" i="12"/>
  <c r="F35" i="12"/>
  <c r="F42" i="12"/>
  <c r="F32" i="12"/>
  <c r="F31" i="12"/>
  <c r="F36" i="12"/>
  <c r="F41" i="12"/>
  <c r="A65" i="10" l="1"/>
  <c r="A66" i="10"/>
  <c r="A3" i="10"/>
  <c r="A4" i="10"/>
  <c r="AS15" i="1" l="1"/>
  <c r="AR15" i="1"/>
  <c r="AQ15" i="1"/>
  <c r="AP15" i="1"/>
  <c r="AO15" i="1"/>
  <c r="AN15" i="1"/>
  <c r="I15" i="1"/>
  <c r="H15" i="1"/>
  <c r="G15" i="1"/>
  <c r="F15" i="1" l="1"/>
  <c r="I8" i="1"/>
  <c r="I10" i="1"/>
  <c r="I9" i="1"/>
  <c r="AN16" i="1"/>
  <c r="I16" i="1"/>
  <c r="H16" i="1"/>
  <c r="G16" i="1"/>
  <c r="AS9" i="1"/>
  <c r="AS8" i="1"/>
  <c r="AS7" i="1"/>
  <c r="AR9" i="1"/>
  <c r="AR8" i="1"/>
  <c r="AR7" i="1"/>
  <c r="AQ9" i="1"/>
  <c r="AQ8" i="1"/>
  <c r="AQ7" i="1"/>
  <c r="AP9" i="1"/>
  <c r="AP8" i="1"/>
  <c r="AP7" i="1"/>
  <c r="AO9" i="1"/>
  <c r="AO8" i="1"/>
  <c r="AO7" i="1"/>
  <c r="AN9" i="1"/>
  <c r="AN8" i="1"/>
  <c r="AN7" i="1"/>
  <c r="I7" i="1"/>
  <c r="H9" i="1"/>
  <c r="H8" i="1"/>
  <c r="H7" i="1"/>
  <c r="G9" i="1"/>
  <c r="G8" i="1"/>
  <c r="G7" i="1"/>
  <c r="F7" i="1" l="1"/>
  <c r="F8" i="1"/>
  <c r="F16" i="1"/>
  <c r="F9" i="1"/>
  <c r="AS47" i="1"/>
  <c r="AR47" i="1"/>
  <c r="AQ47" i="1"/>
  <c r="AP47" i="1"/>
  <c r="AO47" i="1"/>
  <c r="AN47" i="1"/>
  <c r="I47" i="1"/>
  <c r="H47" i="1"/>
  <c r="G47" i="1"/>
  <c r="AS37" i="1"/>
  <c r="AR37" i="1"/>
  <c r="AQ37" i="1"/>
  <c r="AP37" i="1"/>
  <c r="AO37" i="1"/>
  <c r="AN37" i="1"/>
  <c r="I37" i="1"/>
  <c r="H37" i="1"/>
  <c r="G37" i="1"/>
  <c r="AS22" i="1"/>
  <c r="AR22" i="1"/>
  <c r="AQ22" i="1"/>
  <c r="AP22" i="1"/>
  <c r="AO22" i="1"/>
  <c r="AN22" i="1"/>
  <c r="I22" i="1"/>
  <c r="H22" i="1"/>
  <c r="G22" i="1"/>
  <c r="AS25" i="1"/>
  <c r="AR25" i="1"/>
  <c r="AQ25" i="1"/>
  <c r="AP25" i="1"/>
  <c r="AO25" i="1"/>
  <c r="AN25" i="1"/>
  <c r="I25" i="1"/>
  <c r="H25" i="1"/>
  <c r="G25" i="1"/>
  <c r="AS24" i="1"/>
  <c r="AR24" i="1"/>
  <c r="AQ24" i="1"/>
  <c r="AP24" i="1"/>
  <c r="AO24" i="1"/>
  <c r="AN24" i="1"/>
  <c r="I24" i="1"/>
  <c r="H24" i="1"/>
  <c r="G24" i="1"/>
  <c r="AS16" i="1"/>
  <c r="AR16" i="1"/>
  <c r="AQ16" i="1"/>
  <c r="AP16" i="1"/>
  <c r="AO16" i="1"/>
  <c r="AS17" i="1"/>
  <c r="AR17" i="1"/>
  <c r="AQ17" i="1"/>
  <c r="AP17" i="1"/>
  <c r="AO17" i="1"/>
  <c r="AN17" i="1"/>
  <c r="I17" i="1"/>
  <c r="H17" i="1"/>
  <c r="G17" i="1"/>
  <c r="F37" i="1" l="1"/>
  <c r="F47" i="1"/>
  <c r="F25" i="1"/>
  <c r="F17" i="1"/>
  <c r="F22" i="1"/>
  <c r="F24" i="1"/>
  <c r="H10" i="1"/>
  <c r="G10" i="1"/>
  <c r="F10" i="1" l="1"/>
  <c r="AN10" i="1"/>
  <c r="AO10" i="1" l="1"/>
  <c r="AS10" i="1" l="1"/>
  <c r="AR10" i="1"/>
  <c r="AQ10" i="1"/>
  <c r="AP10" i="1"/>
</calcChain>
</file>

<file path=xl/sharedStrings.xml><?xml version="1.0" encoding="utf-8"?>
<sst xmlns="http://schemas.openxmlformats.org/spreadsheetml/2006/main" count="512" uniqueCount="169">
  <si>
    <t>Nr.</t>
  </si>
  <si>
    <t>R</t>
  </si>
  <si>
    <t>5*</t>
  </si>
  <si>
    <t>Uzvārds</t>
  </si>
  <si>
    <t>Vārds</t>
  </si>
  <si>
    <t>Klubs</t>
  </si>
  <si>
    <t>KOPĀ</t>
  </si>
  <si>
    <t>Starts</t>
  </si>
  <si>
    <t>Finišs</t>
  </si>
  <si>
    <t>Laiks</t>
  </si>
  <si>
    <t>Vieta</t>
  </si>
  <si>
    <t>A grupa</t>
  </si>
  <si>
    <t>Grupa</t>
  </si>
  <si>
    <t>Ķīlis</t>
  </si>
  <si>
    <t>Kristers</t>
  </si>
  <si>
    <t>Einass</t>
  </si>
  <si>
    <t>Niks</t>
  </si>
  <si>
    <t>Alksnis</t>
  </si>
  <si>
    <t>A</t>
  </si>
  <si>
    <t>MT Skola</t>
  </si>
  <si>
    <t>Grobiņas MK</t>
  </si>
  <si>
    <t>Viking Trial</t>
  </si>
  <si>
    <t>Dainis</t>
  </si>
  <si>
    <t>Vītoliņš</t>
  </si>
  <si>
    <t>B</t>
  </si>
  <si>
    <t>Arvis</t>
  </si>
  <si>
    <t>Guntars</t>
  </si>
  <si>
    <t>Mateuss</t>
  </si>
  <si>
    <t>C</t>
  </si>
  <si>
    <t>Artis</t>
  </si>
  <si>
    <t>Ketija</t>
  </si>
  <si>
    <t>Agarska</t>
  </si>
  <si>
    <t>D</t>
  </si>
  <si>
    <t>Roberts</t>
  </si>
  <si>
    <t>Žilinskis</t>
  </si>
  <si>
    <t>Meelis</t>
  </si>
  <si>
    <t>Mangusson</t>
  </si>
  <si>
    <t>Tõnis</t>
  </si>
  <si>
    <t>Ross</t>
  </si>
  <si>
    <t>Kaspars</t>
  </si>
  <si>
    <t>Robežnieks</t>
  </si>
  <si>
    <t>Agarska TK</t>
  </si>
  <si>
    <t>Panter MK</t>
  </si>
  <si>
    <t>AKA TEAM</t>
  </si>
  <si>
    <t>Agnis</t>
  </si>
  <si>
    <t>Kuļikova</t>
  </si>
  <si>
    <t>Dāvis</t>
  </si>
  <si>
    <t>Grāvītis</t>
  </si>
  <si>
    <t>Adele</t>
  </si>
  <si>
    <t>Kurpniece</t>
  </si>
  <si>
    <t>LRK Sigulda</t>
  </si>
  <si>
    <t>Renārs</t>
  </si>
  <si>
    <t>Atvars</t>
  </si>
  <si>
    <t>Jaunieši</t>
  </si>
  <si>
    <t>Maron</t>
  </si>
  <si>
    <t>Grīnfelds</t>
  </si>
  <si>
    <t>Rūdis</t>
  </si>
  <si>
    <t>Majors</t>
  </si>
  <si>
    <t>Lote</t>
  </si>
  <si>
    <t>Ernests</t>
  </si>
  <si>
    <t>Daniels</t>
  </si>
  <si>
    <t>Grinkevičs</t>
  </si>
  <si>
    <t>Andris</t>
  </si>
  <si>
    <t>Rainers</t>
  </si>
  <si>
    <t>Pīrāgs</t>
  </si>
  <si>
    <t xml:space="preserve"> B grupa</t>
  </si>
  <si>
    <t xml:space="preserve"> C grupa</t>
  </si>
  <si>
    <t xml:space="preserve"> D grupa</t>
  </si>
  <si>
    <t xml:space="preserve"> Jaunieši grupa</t>
  </si>
  <si>
    <t>Punkti</t>
  </si>
  <si>
    <t>Kristaps</t>
  </si>
  <si>
    <t>Grobinas MK</t>
  </si>
  <si>
    <t>Vērnieks</t>
  </si>
  <si>
    <t>Igors</t>
  </si>
  <si>
    <t>Mareks</t>
  </si>
  <si>
    <t>Karlīna</t>
  </si>
  <si>
    <t>Arturs</t>
  </si>
  <si>
    <t>Noris</t>
  </si>
  <si>
    <t>Stig</t>
  </si>
  <si>
    <t>1.apl</t>
  </si>
  <si>
    <t>2.apl</t>
  </si>
  <si>
    <t>3.apl</t>
  </si>
  <si>
    <t xml:space="preserve">2017. gada Latvijas atklātā čempionāta mototriālā 4.posms </t>
  </si>
  <si>
    <t>2017. gada 20. augustā. Sigulda. Organizatori: Biedrība „Sporta klubs L.R.K.”</t>
  </si>
  <si>
    <t>Mini</t>
  </si>
  <si>
    <t>Elektro</t>
  </si>
  <si>
    <t>Ott Holger</t>
  </si>
  <si>
    <t>Thobias</t>
  </si>
  <si>
    <t>Siirak</t>
  </si>
  <si>
    <t>Priit</t>
  </si>
  <si>
    <t>Individuāli</t>
  </si>
  <si>
    <t>AKA GROUP</t>
  </si>
  <si>
    <t>Alberts</t>
  </si>
  <si>
    <t>Slahov</t>
  </si>
  <si>
    <t>Patricija</t>
  </si>
  <si>
    <t>Klēbaha</t>
  </si>
  <si>
    <t>Uku Jaan</t>
  </si>
  <si>
    <t>Kübarsepp</t>
  </si>
  <si>
    <t>Ats</t>
  </si>
  <si>
    <t>Paavel</t>
  </si>
  <si>
    <t>Tarmo</t>
  </si>
  <si>
    <t>Lauris Ermanis</t>
  </si>
  <si>
    <t>Motosports RT</t>
  </si>
  <si>
    <t>Artis Āboliņš</t>
  </si>
  <si>
    <t>Rolands Neimanis</t>
  </si>
  <si>
    <t>Jurijs Žižkuns</t>
  </si>
  <si>
    <t>Moto A-Z</t>
  </si>
  <si>
    <t>Judīte Žižkune</t>
  </si>
  <si>
    <t>Edgars Kursītis</t>
  </si>
  <si>
    <t>Kalsnava MB</t>
  </si>
  <si>
    <t>Daniil Komkov</t>
  </si>
  <si>
    <t>Aivars Kukojs</t>
  </si>
  <si>
    <t>Appasaule</t>
  </si>
  <si>
    <t>Andrejs Garders</t>
  </si>
  <si>
    <t>Olegs Akulis</t>
  </si>
  <si>
    <t>Motodroms</t>
  </si>
  <si>
    <t>Vilnis Skrastiņš</t>
  </si>
  <si>
    <t>Suzuki Latvia</t>
  </si>
  <si>
    <t>Jānis Lubāns</t>
  </si>
  <si>
    <t>Moto AZ</t>
  </si>
  <si>
    <t>Lauris Klebahs</t>
  </si>
  <si>
    <t>stuntfighters</t>
  </si>
  <si>
    <t>Arnolds Jēkabsons</t>
  </si>
  <si>
    <t>Juris Deičmanis</t>
  </si>
  <si>
    <t>Uzvārds, Uzvārds</t>
  </si>
  <si>
    <t>Lap1</t>
  </si>
  <si>
    <t>Lap2</t>
  </si>
  <si>
    <t>Lap3</t>
  </si>
  <si>
    <t>Lap4</t>
  </si>
  <si>
    <t>Armands Frīdenbergs</t>
  </si>
  <si>
    <t>Kalvis Kušķis</t>
  </si>
  <si>
    <t xml:space="preserve">MC Panter </t>
  </si>
  <si>
    <t xml:space="preserve">GasGas </t>
  </si>
  <si>
    <t xml:space="preserve">Gasgas </t>
  </si>
  <si>
    <t>Mini grupa</t>
  </si>
  <si>
    <t>Elektro grupa</t>
  </si>
  <si>
    <t>Jānis Jēgers</t>
  </si>
  <si>
    <t>Renārs Eihe</t>
  </si>
  <si>
    <t>Suzukī Latvija</t>
  </si>
  <si>
    <t>Kaspars Bondars</t>
  </si>
  <si>
    <t>Lauris Liepins</t>
  </si>
  <si>
    <t>CEC I.S. Racing</t>
  </si>
  <si>
    <t>Mart</t>
  </si>
  <si>
    <t>Hans</t>
  </si>
  <si>
    <t>Kärt</t>
  </si>
  <si>
    <t>Kalve</t>
  </si>
  <si>
    <t>Ostrat</t>
  </si>
  <si>
    <t>Otepää MCC</t>
  </si>
  <si>
    <t>Team Scorpa Estonia</t>
  </si>
  <si>
    <t>Jaan Erik</t>
  </si>
  <si>
    <t>Jundas</t>
  </si>
  <si>
    <t>Jānis Bērziņš</t>
  </si>
  <si>
    <t>Raitis Kalniņš</t>
  </si>
  <si>
    <t>Edgars Siliņš</t>
  </si>
  <si>
    <t>Karl- Gunnar</t>
  </si>
  <si>
    <t>Paalman</t>
  </si>
  <si>
    <t>Ind.</t>
  </si>
  <si>
    <t>Aleksander</t>
  </si>
  <si>
    <t>Malkoo</t>
  </si>
  <si>
    <t>MC Panter</t>
  </si>
  <si>
    <t>Margit</t>
  </si>
  <si>
    <t>Ratassepp</t>
  </si>
  <si>
    <t>Elizabete Deičmane</t>
  </si>
  <si>
    <t xml:space="preserve">Motosports </t>
  </si>
  <si>
    <t>Artūrs Irbe</t>
  </si>
  <si>
    <t>Racing team</t>
  </si>
  <si>
    <t>Mārtiņš Šīrants</t>
  </si>
  <si>
    <t>Daudzcīņa PRO klase</t>
  </si>
  <si>
    <t>Daudzcīņa iesācēji klase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</si>
</sst>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F400]h:mm:ss\ AM/PM"/>
    <numFmt numFmtId="165" formatCode="0.000"/>
  </numFmts>
  <fonts count="15" x14ac:knownFonts="1">
    <font>
      <sz val="11"/>
      <color rgb="FF000000"/>
      <name val="Calibri"/>
    </font>
    <font>
      <sz val="11"/>
      <color rgb="FF000000"/>
      <name val="Calibri"/>
    </font>
    <font>
      <sz val="14"/>
      <color rgb="FF000000"/>
      <name val="Arial"/>
      <family val="2"/>
      <charset val="186"/>
    </font>
    <font>
      <b/>
      <sz val="14"/>
      <name val="Arial"/>
      <family val="2"/>
      <charset val="186"/>
    </font>
    <font>
      <sz val="14"/>
      <name val="Arial"/>
      <family val="2"/>
      <charset val="186"/>
    </font>
    <font>
      <b/>
      <sz val="14"/>
      <color rgb="FF000000"/>
      <name val="Arial"/>
      <family val="2"/>
      <charset val="186"/>
    </font>
    <font>
      <b/>
      <sz val="18"/>
      <color rgb="FF000000"/>
      <name val="Arial"/>
      <family val="2"/>
      <charset val="186"/>
    </font>
    <font>
      <sz val="11"/>
      <color theme="1"/>
      <name val="Calibri"/>
      <family val="2"/>
      <scheme val="minor"/>
    </font>
    <font>
      <sz val="12"/>
      <name val="Arial"/>
      <family val="2"/>
      <charset val="186"/>
    </font>
    <font>
      <sz val="12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</font>
    <font>
      <sz val="10"/>
      <color rgb="FF000000"/>
      <name val="Arial"/>
      <family val="2"/>
      <charset val="186"/>
    </font>
    <font>
      <sz val="11"/>
      <color rgb="FF000000"/>
      <name val="Calibri"/>
      <family val="2"/>
      <charset val="186"/>
    </font>
    <font>
      <b/>
      <sz val="18"/>
      <color rgb="FF000000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1" fillId="0" borderId="0"/>
    <xf numFmtId="0" fontId="12" fillId="0" borderId="0"/>
    <xf numFmtId="0" fontId="13" fillId="0" borderId="0"/>
    <xf numFmtId="43" fontId="13" fillId="0" borderId="0" applyFont="0" applyFill="0" applyBorder="0" applyAlignment="0" applyProtection="0"/>
  </cellStyleXfs>
  <cellXfs count="89">
    <xf numFmtId="0" fontId="0" fillId="0" borderId="0" xfId="0" applyFont="1" applyAlignment="1"/>
    <xf numFmtId="0" fontId="2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4" fillId="0" borderId="22" xfId="1" applyNumberFormat="1" applyFont="1" applyBorder="1" applyAlignment="1">
      <alignment horizontal="center"/>
    </xf>
    <xf numFmtId="164" fontId="4" fillId="0" borderId="10" xfId="1" applyNumberFormat="1" applyFont="1" applyBorder="1" applyAlignment="1">
      <alignment horizontal="center"/>
    </xf>
    <xf numFmtId="164" fontId="4" fillId="0" borderId="15" xfId="1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1" fontId="2" fillId="0" borderId="21" xfId="0" applyNumberFormat="1" applyFont="1" applyBorder="1" applyAlignment="1"/>
    <xf numFmtId="164" fontId="4" fillId="0" borderId="17" xfId="1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4" fontId="4" fillId="0" borderId="11" xfId="1" applyNumberFormat="1" applyFont="1" applyBorder="1" applyAlignment="1">
      <alignment horizontal="center"/>
    </xf>
    <xf numFmtId="20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9" xfId="0" applyFont="1" applyBorder="1" applyAlignment="1">
      <alignment horizontal="center"/>
    </xf>
    <xf numFmtId="164" fontId="4" fillId="0" borderId="30" xfId="1" applyNumberFormat="1" applyFont="1" applyBorder="1" applyAlignment="1">
      <alignment horizontal="center"/>
    </xf>
    <xf numFmtId="164" fontId="4" fillId="0" borderId="21" xfId="1" applyNumberFormat="1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8" fillId="0" borderId="31" xfId="0" applyFont="1" applyBorder="1" applyAlignment="1">
      <alignment horizontal="center"/>
    </xf>
    <xf numFmtId="164" fontId="4" fillId="0" borderId="36" xfId="1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0" fontId="4" fillId="0" borderId="13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2" fillId="0" borderId="0" xfId="0" applyFont="1" applyAlignment="1"/>
    <xf numFmtId="0" fontId="9" fillId="0" borderId="0" xfId="0" applyFont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2" fillId="0" borderId="0" xfId="0" applyFont="1" applyAlignment="1"/>
    <xf numFmtId="0" fontId="3" fillId="0" borderId="4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31" xfId="4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" fillId="0" borderId="0" xfId="0" applyFont="1" applyAlignment="1"/>
    <xf numFmtId="0" fontId="4" fillId="0" borderId="31" xfId="4" applyFont="1" applyBorder="1" applyAlignment="1">
      <alignment horizontal="center" vertical="center"/>
    </xf>
    <xf numFmtId="0" fontId="2" fillId="0" borderId="0" xfId="0" applyFont="1" applyAlignment="1"/>
    <xf numFmtId="0" fontId="4" fillId="0" borderId="31" xfId="4" applyFont="1" applyBorder="1" applyAlignment="1">
      <alignment horizontal="center" vertical="center"/>
    </xf>
    <xf numFmtId="0" fontId="2" fillId="0" borderId="0" xfId="0" applyFont="1" applyAlignment="1"/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" fillId="0" borderId="0" xfId="0" applyFont="1" applyAlignment="1"/>
    <xf numFmtId="21" fontId="2" fillId="0" borderId="30" xfId="0" applyNumberFormat="1" applyFont="1" applyBorder="1" applyAlignment="1"/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31" xfId="4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4" fillId="0" borderId="32" xfId="4" applyFont="1" applyBorder="1" applyAlignment="1">
      <alignment horizontal="center" vertical="center"/>
    </xf>
    <xf numFmtId="0" fontId="4" fillId="0" borderId="33" xfId="4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7">
    <cellStyle name="Comma" xfId="1" builtinId="3"/>
    <cellStyle name="Comma 2" xfId="6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L&#268;%20Prie&#382;kalni%2011.06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zultāti"/>
      <sheetName val="LČ Priežkalni 11.06.2017"/>
      <sheetName val="Enduro"/>
      <sheetName val="Starta laiki"/>
      <sheetName val="Reģistrācija"/>
      <sheetName val="Posmu lapas"/>
      <sheetName val="Tehniskā kontr."/>
    </sheetNames>
    <sheetDataSet>
      <sheetData sheetId="0" refreshError="1"/>
      <sheetData sheetId="1" refreshError="1">
        <row r="6">
          <cell r="AO6">
            <v>0</v>
          </cell>
          <cell r="AP6">
            <v>1</v>
          </cell>
          <cell r="AQ6">
            <v>2</v>
          </cell>
          <cell r="AR6">
            <v>3</v>
          </cell>
          <cell r="AS6">
            <v>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90"/>
  <sheetViews>
    <sheetView zoomScaleNormal="100" workbookViewId="0">
      <selection activeCell="N56" sqref="N56"/>
    </sheetView>
  </sheetViews>
  <sheetFormatPr defaultRowHeight="15" x14ac:dyDescent="0.2"/>
  <cols>
    <col min="1" max="3" width="9.140625" style="53"/>
    <col min="4" max="4" width="14" style="53" customWidth="1"/>
    <col min="5" max="5" width="23.85546875" style="53" customWidth="1"/>
    <col min="6" max="6" width="20.5703125" style="53" customWidth="1"/>
    <col min="7" max="7" width="24.7109375" style="53" customWidth="1"/>
    <col min="8" max="8" width="12.140625" style="53" customWidth="1"/>
    <col min="9" max="16384" width="9.140625" style="53"/>
  </cols>
  <sheetData>
    <row r="3" spans="1:10" ht="15.75" customHeight="1" x14ac:dyDescent="0.2">
      <c r="A3" s="80" t="e">
        <f>#REF!</f>
        <v>#REF!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5.75" customHeight="1" x14ac:dyDescent="0.2">
      <c r="A4" s="80" t="e">
        <f>#REF!</f>
        <v>#REF!</v>
      </c>
      <c r="B4" s="80"/>
      <c r="C4" s="80"/>
      <c r="D4" s="80"/>
      <c r="E4" s="80"/>
      <c r="F4" s="80"/>
      <c r="G4" s="80"/>
      <c r="H4" s="80"/>
      <c r="I4" s="80"/>
      <c r="J4" s="80"/>
    </row>
    <row r="6" spans="1:10" x14ac:dyDescent="0.2">
      <c r="C6" s="54" t="s">
        <v>10</v>
      </c>
      <c r="D6" s="54" t="s">
        <v>12</v>
      </c>
      <c r="E6" s="54" t="s">
        <v>4</v>
      </c>
      <c r="F6" s="54" t="s">
        <v>3</v>
      </c>
      <c r="G6" s="54" t="s">
        <v>5</v>
      </c>
      <c r="H6" s="54" t="s">
        <v>69</v>
      </c>
    </row>
    <row r="7" spans="1:10" ht="18" customHeight="1" x14ac:dyDescent="0.2">
      <c r="C7" s="47"/>
      <c r="D7" s="67" t="s">
        <v>18</v>
      </c>
      <c r="E7" s="67" t="s">
        <v>55</v>
      </c>
      <c r="F7" s="67" t="s">
        <v>62</v>
      </c>
      <c r="G7" s="67" t="s">
        <v>41</v>
      </c>
      <c r="H7" s="44">
        <v>35</v>
      </c>
    </row>
    <row r="8" spans="1:10" ht="18" customHeight="1" x14ac:dyDescent="0.2">
      <c r="C8" s="47"/>
      <c r="D8" s="67" t="s">
        <v>18</v>
      </c>
      <c r="E8" s="67" t="s">
        <v>15</v>
      </c>
      <c r="F8" s="67" t="s">
        <v>14</v>
      </c>
      <c r="G8" s="67" t="s">
        <v>20</v>
      </c>
      <c r="H8" s="44">
        <v>68</v>
      </c>
    </row>
    <row r="9" spans="1:10" ht="18" customHeight="1" x14ac:dyDescent="0.2">
      <c r="C9" s="47"/>
      <c r="D9" s="67" t="s">
        <v>18</v>
      </c>
      <c r="E9" s="67" t="s">
        <v>17</v>
      </c>
      <c r="F9" s="67" t="s">
        <v>16</v>
      </c>
      <c r="G9" s="67" t="s">
        <v>21</v>
      </c>
      <c r="H9" s="44">
        <v>86</v>
      </c>
    </row>
    <row r="10" spans="1:10" ht="18" customHeight="1" x14ac:dyDescent="0.2">
      <c r="C10" s="47"/>
      <c r="D10" s="67" t="s">
        <v>18</v>
      </c>
      <c r="E10" s="67" t="s">
        <v>13</v>
      </c>
      <c r="F10" s="67" t="s">
        <v>70</v>
      </c>
      <c r="G10" s="67" t="s">
        <v>19</v>
      </c>
      <c r="H10" s="44">
        <v>118</v>
      </c>
    </row>
    <row r="11" spans="1:10" ht="18" customHeight="1" x14ac:dyDescent="0.2">
      <c r="C11" s="47"/>
      <c r="D11" s="47"/>
      <c r="E11" s="47"/>
      <c r="F11" s="47"/>
      <c r="G11" s="47"/>
      <c r="H11" s="47"/>
    </row>
    <row r="12" spans="1:10" ht="18" customHeight="1" x14ac:dyDescent="0.2">
      <c r="C12" s="47"/>
      <c r="D12" s="67" t="s">
        <v>24</v>
      </c>
      <c r="E12" s="67" t="s">
        <v>72</v>
      </c>
      <c r="F12" s="67" t="s">
        <v>39</v>
      </c>
      <c r="G12" s="67" t="s">
        <v>19</v>
      </c>
      <c r="H12" s="47">
        <v>16</v>
      </c>
    </row>
    <row r="13" spans="1:10" ht="18" customHeight="1" x14ac:dyDescent="0.2">
      <c r="C13" s="47"/>
      <c r="D13" s="67" t="s">
        <v>24</v>
      </c>
      <c r="E13" s="67" t="s">
        <v>17</v>
      </c>
      <c r="F13" s="67" t="s">
        <v>25</v>
      </c>
      <c r="G13" s="67" t="s">
        <v>21</v>
      </c>
      <c r="H13" s="47">
        <v>72</v>
      </c>
    </row>
    <row r="14" spans="1:10" ht="18" customHeight="1" x14ac:dyDescent="0.2">
      <c r="C14" s="47"/>
      <c r="D14" s="67" t="s">
        <v>24</v>
      </c>
      <c r="E14" s="67" t="s">
        <v>23</v>
      </c>
      <c r="F14" s="67" t="s">
        <v>22</v>
      </c>
      <c r="G14" s="67" t="s">
        <v>19</v>
      </c>
      <c r="H14" s="47">
        <v>98</v>
      </c>
    </row>
    <row r="15" spans="1:10" ht="18" customHeight="1" x14ac:dyDescent="0.2">
      <c r="C15" s="47"/>
      <c r="D15" s="47"/>
      <c r="E15" s="47"/>
      <c r="F15" s="47"/>
      <c r="G15" s="47"/>
      <c r="H15" s="47"/>
    </row>
    <row r="16" spans="1:10" ht="18" customHeight="1" x14ac:dyDescent="0.2">
      <c r="C16" s="47"/>
      <c r="D16" s="67" t="s">
        <v>28</v>
      </c>
      <c r="E16" s="67" t="s">
        <v>27</v>
      </c>
      <c r="F16" s="67" t="s">
        <v>26</v>
      </c>
      <c r="G16" s="67" t="s">
        <v>71</v>
      </c>
      <c r="H16" s="47">
        <v>36</v>
      </c>
    </row>
    <row r="17" spans="3:8" ht="18" customHeight="1" x14ac:dyDescent="0.2">
      <c r="C17" s="47"/>
      <c r="D17" s="67" t="s">
        <v>28</v>
      </c>
      <c r="E17" s="67" t="s">
        <v>100</v>
      </c>
      <c r="F17" s="67" t="s">
        <v>99</v>
      </c>
      <c r="G17" s="67" t="s">
        <v>42</v>
      </c>
      <c r="H17" s="47">
        <v>54</v>
      </c>
    </row>
    <row r="18" spans="3:8" ht="18" customHeight="1" x14ac:dyDescent="0.2">
      <c r="C18" s="47"/>
      <c r="D18" s="67" t="s">
        <v>28</v>
      </c>
      <c r="E18" s="67" t="s">
        <v>61</v>
      </c>
      <c r="F18" s="67" t="s">
        <v>60</v>
      </c>
      <c r="G18" s="67" t="s">
        <v>41</v>
      </c>
      <c r="H18" s="47">
        <v>69</v>
      </c>
    </row>
    <row r="19" spans="3:8" ht="18" customHeight="1" x14ac:dyDescent="0.2">
      <c r="C19" s="47"/>
      <c r="D19" s="67" t="s">
        <v>28</v>
      </c>
      <c r="E19" s="67" t="s">
        <v>17</v>
      </c>
      <c r="F19" s="67" t="s">
        <v>29</v>
      </c>
      <c r="G19" s="67" t="s">
        <v>21</v>
      </c>
      <c r="H19" s="47">
        <v>70</v>
      </c>
    </row>
    <row r="20" spans="3:8" ht="18" customHeight="1" x14ac:dyDescent="0.2">
      <c r="C20" s="47"/>
      <c r="D20" s="67" t="s">
        <v>28</v>
      </c>
      <c r="E20" s="67" t="s">
        <v>142</v>
      </c>
      <c r="F20" s="67" t="s">
        <v>145</v>
      </c>
      <c r="G20" s="67" t="s">
        <v>147</v>
      </c>
      <c r="H20" s="47">
        <v>100</v>
      </c>
    </row>
    <row r="21" spans="3:8" ht="18" customHeight="1" x14ac:dyDescent="0.2">
      <c r="C21" s="47"/>
      <c r="D21" s="67" t="s">
        <v>28</v>
      </c>
      <c r="E21" s="67" t="s">
        <v>36</v>
      </c>
      <c r="F21" s="67" t="s">
        <v>35</v>
      </c>
      <c r="G21" s="67" t="s">
        <v>132</v>
      </c>
      <c r="H21" s="47">
        <v>100</v>
      </c>
    </row>
    <row r="22" spans="3:8" ht="18" customHeight="1" x14ac:dyDescent="0.2">
      <c r="C22" s="47"/>
      <c r="D22" s="67" t="s">
        <v>28</v>
      </c>
      <c r="E22" s="67" t="s">
        <v>38</v>
      </c>
      <c r="F22" s="67" t="s">
        <v>37</v>
      </c>
      <c r="G22" s="67" t="s">
        <v>42</v>
      </c>
      <c r="H22" s="47">
        <v>29</v>
      </c>
    </row>
    <row r="23" spans="3:8" ht="18" customHeight="1" x14ac:dyDescent="0.2">
      <c r="C23" s="47"/>
      <c r="D23" s="47"/>
      <c r="E23" s="47"/>
      <c r="F23" s="47"/>
      <c r="G23" s="47"/>
      <c r="H23" s="47"/>
    </row>
    <row r="24" spans="3:8" ht="18" customHeight="1" x14ac:dyDescent="0.2">
      <c r="C24" s="47"/>
      <c r="D24" s="47" t="s">
        <v>32</v>
      </c>
      <c r="E24" s="67" t="s">
        <v>40</v>
      </c>
      <c r="F24" s="67" t="s">
        <v>74</v>
      </c>
      <c r="G24" s="67" t="s">
        <v>91</v>
      </c>
      <c r="H24" s="47">
        <v>41</v>
      </c>
    </row>
    <row r="25" spans="3:8" ht="18" customHeight="1" x14ac:dyDescent="0.2">
      <c r="C25" s="47"/>
      <c r="D25" s="47" t="s">
        <v>32</v>
      </c>
      <c r="E25" s="67" t="s">
        <v>143</v>
      </c>
      <c r="F25" s="67" t="s">
        <v>146</v>
      </c>
      <c r="G25" s="67" t="s">
        <v>148</v>
      </c>
      <c r="H25" s="47">
        <v>52</v>
      </c>
    </row>
    <row r="26" spans="3:8" ht="18" customHeight="1" x14ac:dyDescent="0.2">
      <c r="C26" s="47"/>
      <c r="D26" s="47" t="s">
        <v>32</v>
      </c>
      <c r="E26" s="67" t="s">
        <v>64</v>
      </c>
      <c r="F26" s="67" t="s">
        <v>63</v>
      </c>
      <c r="G26" s="67" t="s">
        <v>41</v>
      </c>
      <c r="H26" s="47">
        <v>53</v>
      </c>
    </row>
    <row r="27" spans="3:8" ht="18" customHeight="1" x14ac:dyDescent="0.2">
      <c r="C27" s="47"/>
      <c r="D27" s="47" t="s">
        <v>32</v>
      </c>
      <c r="E27" s="67" t="s">
        <v>40</v>
      </c>
      <c r="F27" s="67" t="s">
        <v>39</v>
      </c>
      <c r="G27" s="67" t="s">
        <v>90</v>
      </c>
      <c r="H27" s="47">
        <v>56</v>
      </c>
    </row>
    <row r="28" spans="3:8" ht="18" customHeight="1" x14ac:dyDescent="0.2">
      <c r="C28" s="47"/>
      <c r="D28" s="47" t="s">
        <v>32</v>
      </c>
      <c r="E28" s="67" t="s">
        <v>93</v>
      </c>
      <c r="F28" s="67" t="s">
        <v>73</v>
      </c>
      <c r="G28" s="67" t="s">
        <v>42</v>
      </c>
      <c r="H28" s="47">
        <v>69</v>
      </c>
    </row>
    <row r="29" spans="3:8" ht="18" customHeight="1" x14ac:dyDescent="0.2">
      <c r="C29" s="47"/>
      <c r="D29" s="47" t="s">
        <v>32</v>
      </c>
      <c r="E29" s="67" t="s">
        <v>31</v>
      </c>
      <c r="F29" s="67" t="s">
        <v>30</v>
      </c>
      <c r="G29" s="67" t="s">
        <v>41</v>
      </c>
      <c r="H29" s="47">
        <v>89</v>
      </c>
    </row>
    <row r="30" spans="3:8" ht="18" customHeight="1" x14ac:dyDescent="0.2">
      <c r="C30" s="47"/>
      <c r="D30" s="47" t="s">
        <v>32</v>
      </c>
      <c r="E30" s="67" t="s">
        <v>38</v>
      </c>
      <c r="F30" s="67" t="s">
        <v>89</v>
      </c>
      <c r="G30" s="67" t="s">
        <v>42</v>
      </c>
      <c r="H30" s="47">
        <v>92</v>
      </c>
    </row>
    <row r="31" spans="3:8" ht="18" customHeight="1" x14ac:dyDescent="0.2">
      <c r="C31" s="47"/>
      <c r="D31" s="47" t="s">
        <v>32</v>
      </c>
      <c r="E31" s="67" t="s">
        <v>34</v>
      </c>
      <c r="F31" s="67" t="s">
        <v>33</v>
      </c>
      <c r="G31" s="67" t="s">
        <v>19</v>
      </c>
      <c r="H31" s="47">
        <v>102</v>
      </c>
    </row>
    <row r="32" spans="3:8" ht="18" customHeight="1" x14ac:dyDescent="0.2">
      <c r="C32" s="47"/>
      <c r="D32" s="47" t="s">
        <v>32</v>
      </c>
      <c r="E32" s="67" t="s">
        <v>144</v>
      </c>
      <c r="F32" s="67" t="s">
        <v>145</v>
      </c>
      <c r="G32" s="67" t="s">
        <v>147</v>
      </c>
      <c r="H32" s="47">
        <v>103</v>
      </c>
    </row>
    <row r="33" spans="3:8" ht="18" customHeight="1" x14ac:dyDescent="0.2">
      <c r="C33" s="47"/>
      <c r="D33" s="47"/>
      <c r="E33" s="47"/>
      <c r="F33" s="47"/>
      <c r="G33" s="47"/>
      <c r="H33" s="47"/>
    </row>
    <row r="34" spans="3:8" ht="18" customHeight="1" x14ac:dyDescent="0.2">
      <c r="C34" s="47"/>
      <c r="D34" s="47" t="s">
        <v>53</v>
      </c>
      <c r="E34" s="67" t="s">
        <v>52</v>
      </c>
      <c r="F34" s="67" t="s">
        <v>51</v>
      </c>
      <c r="G34" s="67" t="s">
        <v>19</v>
      </c>
      <c r="H34" s="47">
        <v>30</v>
      </c>
    </row>
    <row r="35" spans="3:8" ht="18" customHeight="1" x14ac:dyDescent="0.2">
      <c r="C35" s="47"/>
      <c r="D35" s="47" t="s">
        <v>53</v>
      </c>
      <c r="E35" s="67" t="s">
        <v>88</v>
      </c>
      <c r="F35" s="67" t="s">
        <v>87</v>
      </c>
      <c r="G35" s="67" t="s">
        <v>131</v>
      </c>
      <c r="H35" s="47">
        <v>40</v>
      </c>
    </row>
    <row r="36" spans="3:8" ht="18" customHeight="1" x14ac:dyDescent="0.2">
      <c r="C36" s="47"/>
      <c r="D36" s="47" t="s">
        <v>53</v>
      </c>
      <c r="E36" s="67" t="s">
        <v>36</v>
      </c>
      <c r="F36" s="67" t="s">
        <v>54</v>
      </c>
      <c r="G36" s="67" t="s">
        <v>133</v>
      </c>
      <c r="H36" s="47">
        <v>67</v>
      </c>
    </row>
    <row r="37" spans="3:8" ht="18" customHeight="1" x14ac:dyDescent="0.2">
      <c r="C37" s="47"/>
      <c r="D37" s="47" t="s">
        <v>53</v>
      </c>
      <c r="E37" s="67" t="s">
        <v>38</v>
      </c>
      <c r="F37" s="67" t="s">
        <v>86</v>
      </c>
      <c r="G37" s="67" t="s">
        <v>42</v>
      </c>
      <c r="H37" s="47">
        <v>10</v>
      </c>
    </row>
    <row r="38" spans="3:8" ht="18" customHeight="1" x14ac:dyDescent="0.2">
      <c r="C38" s="47"/>
      <c r="D38" s="47" t="s">
        <v>53</v>
      </c>
      <c r="E38" s="67" t="s">
        <v>149</v>
      </c>
      <c r="F38" s="67" t="s">
        <v>150</v>
      </c>
      <c r="G38" s="67" t="s">
        <v>42</v>
      </c>
      <c r="H38" s="47">
        <v>20</v>
      </c>
    </row>
    <row r="39" spans="3:8" ht="18" customHeight="1" x14ac:dyDescent="0.2">
      <c r="C39" s="47"/>
      <c r="D39" s="47"/>
      <c r="E39" s="47"/>
      <c r="F39" s="47"/>
      <c r="G39" s="47"/>
      <c r="H39" s="47"/>
    </row>
    <row r="40" spans="3:8" ht="18" customHeight="1" x14ac:dyDescent="0.2">
      <c r="C40" s="47"/>
      <c r="D40" s="47" t="s">
        <v>84</v>
      </c>
      <c r="E40" s="67" t="s">
        <v>160</v>
      </c>
      <c r="F40" s="67" t="s">
        <v>161</v>
      </c>
      <c r="G40" s="67" t="s">
        <v>159</v>
      </c>
      <c r="H40" s="47">
        <v>5</v>
      </c>
    </row>
    <row r="41" spans="3:8" ht="18" customHeight="1" x14ac:dyDescent="0.2">
      <c r="C41" s="47"/>
      <c r="D41" s="47" t="s">
        <v>84</v>
      </c>
      <c r="E41" s="67" t="s">
        <v>99</v>
      </c>
      <c r="F41" s="67" t="s">
        <v>98</v>
      </c>
      <c r="G41" s="67" t="s">
        <v>42</v>
      </c>
      <c r="H41" s="47">
        <v>8</v>
      </c>
    </row>
    <row r="42" spans="3:8" ht="18" customHeight="1" x14ac:dyDescent="0.2">
      <c r="C42" s="47"/>
      <c r="D42" s="47" t="s">
        <v>84</v>
      </c>
      <c r="E42" s="67" t="s">
        <v>157</v>
      </c>
      <c r="F42" s="67" t="s">
        <v>158</v>
      </c>
      <c r="G42" s="67" t="s">
        <v>159</v>
      </c>
      <c r="H42" s="47">
        <v>9</v>
      </c>
    </row>
    <row r="43" spans="3:8" ht="18" customHeight="1" x14ac:dyDescent="0.2">
      <c r="C43" s="47"/>
      <c r="D43" s="47" t="s">
        <v>84</v>
      </c>
      <c r="E43" s="67" t="s">
        <v>154</v>
      </c>
      <c r="F43" s="67" t="s">
        <v>155</v>
      </c>
      <c r="G43" s="67" t="s">
        <v>156</v>
      </c>
      <c r="H43" s="47">
        <v>11</v>
      </c>
    </row>
    <row r="44" spans="3:8" ht="18" customHeight="1" x14ac:dyDescent="0.2">
      <c r="C44" s="47"/>
      <c r="D44" s="47" t="s">
        <v>84</v>
      </c>
      <c r="E44" s="67" t="s">
        <v>97</v>
      </c>
      <c r="F44" s="67" t="s">
        <v>96</v>
      </c>
      <c r="G44" s="67" t="s">
        <v>42</v>
      </c>
      <c r="H44" s="47">
        <v>12</v>
      </c>
    </row>
    <row r="45" spans="3:8" ht="18" customHeight="1" x14ac:dyDescent="0.2">
      <c r="C45" s="47"/>
      <c r="D45" s="47" t="s">
        <v>84</v>
      </c>
      <c r="E45" s="67" t="s">
        <v>49</v>
      </c>
      <c r="F45" s="67" t="s">
        <v>58</v>
      </c>
      <c r="G45" s="67" t="s">
        <v>50</v>
      </c>
      <c r="H45" s="47">
        <v>14</v>
      </c>
    </row>
    <row r="46" spans="3:8" ht="18" customHeight="1" x14ac:dyDescent="0.2">
      <c r="C46" s="47"/>
      <c r="D46" s="47" t="s">
        <v>84</v>
      </c>
      <c r="E46" s="67" t="s">
        <v>38</v>
      </c>
      <c r="F46" s="67" t="s">
        <v>78</v>
      </c>
      <c r="G46" s="67" t="s">
        <v>42</v>
      </c>
      <c r="H46" s="47">
        <v>20</v>
      </c>
    </row>
    <row r="47" spans="3:8" ht="18" customHeight="1" x14ac:dyDescent="0.2">
      <c r="C47" s="47"/>
      <c r="D47" s="47" t="s">
        <v>84</v>
      </c>
      <c r="E47" s="67" t="s">
        <v>57</v>
      </c>
      <c r="F47" s="67" t="s">
        <v>56</v>
      </c>
      <c r="G47" s="67" t="s">
        <v>19</v>
      </c>
      <c r="H47" s="47">
        <v>22</v>
      </c>
    </row>
    <row r="48" spans="3:8" ht="18" customHeight="1" x14ac:dyDescent="0.2">
      <c r="C48" s="47"/>
      <c r="D48" s="47" t="s">
        <v>84</v>
      </c>
      <c r="E48" s="67" t="s">
        <v>40</v>
      </c>
      <c r="F48" s="67" t="s">
        <v>59</v>
      </c>
      <c r="G48" s="67" t="s">
        <v>43</v>
      </c>
      <c r="H48" s="47">
        <v>36</v>
      </c>
    </row>
    <row r="49" spans="3:8" ht="18" customHeight="1" x14ac:dyDescent="0.2">
      <c r="C49" s="47"/>
      <c r="D49" s="47" t="s">
        <v>84</v>
      </c>
      <c r="E49" s="67" t="s">
        <v>77</v>
      </c>
      <c r="F49" s="67" t="s">
        <v>76</v>
      </c>
      <c r="G49" s="67" t="s">
        <v>43</v>
      </c>
      <c r="H49" s="47">
        <v>41</v>
      </c>
    </row>
    <row r="50" spans="3:8" ht="18" customHeight="1" x14ac:dyDescent="0.2">
      <c r="C50" s="47"/>
      <c r="D50" s="47"/>
      <c r="E50" s="47"/>
      <c r="F50" s="47"/>
      <c r="G50" s="47"/>
      <c r="H50" s="47"/>
    </row>
    <row r="51" spans="3:8" ht="18" customHeight="1" x14ac:dyDescent="0.2">
      <c r="C51" s="47"/>
      <c r="D51" s="47" t="s">
        <v>85</v>
      </c>
      <c r="E51" s="67" t="s">
        <v>17</v>
      </c>
      <c r="F51" s="67" t="s">
        <v>44</v>
      </c>
      <c r="G51" s="67" t="s">
        <v>21</v>
      </c>
      <c r="H51" s="47">
        <v>29</v>
      </c>
    </row>
    <row r="52" spans="3:8" ht="18" customHeight="1" x14ac:dyDescent="0.2">
      <c r="C52" s="47"/>
      <c r="D52" s="47" t="s">
        <v>85</v>
      </c>
      <c r="E52" s="67" t="s">
        <v>95</v>
      </c>
      <c r="F52" s="67" t="s">
        <v>94</v>
      </c>
      <c r="G52" s="67" t="s">
        <v>90</v>
      </c>
      <c r="H52" s="47">
        <v>31</v>
      </c>
    </row>
    <row r="53" spans="3:8" ht="18" customHeight="1" x14ac:dyDescent="0.2">
      <c r="C53" s="47"/>
      <c r="D53" s="47" t="s">
        <v>85</v>
      </c>
      <c r="E53" s="67" t="s">
        <v>49</v>
      </c>
      <c r="F53" s="67" t="s">
        <v>48</v>
      </c>
      <c r="G53" s="67" t="s">
        <v>50</v>
      </c>
      <c r="H53" s="47">
        <v>33</v>
      </c>
    </row>
    <row r="54" spans="3:8" ht="18" customHeight="1" x14ac:dyDescent="0.2">
      <c r="C54" s="47"/>
      <c r="D54" s="47" t="s">
        <v>85</v>
      </c>
      <c r="E54" s="67" t="s">
        <v>47</v>
      </c>
      <c r="F54" s="67" t="s">
        <v>46</v>
      </c>
      <c r="G54" s="67" t="s">
        <v>50</v>
      </c>
      <c r="H54" s="47">
        <v>33</v>
      </c>
    </row>
    <row r="55" spans="3:8" ht="18" customHeight="1" x14ac:dyDescent="0.2">
      <c r="C55" s="47"/>
      <c r="D55" s="47" t="s">
        <v>85</v>
      </c>
      <c r="E55" s="67" t="s">
        <v>40</v>
      </c>
      <c r="F55" s="67" t="s">
        <v>92</v>
      </c>
      <c r="G55" s="67" t="s">
        <v>43</v>
      </c>
      <c r="H55" s="47">
        <v>43</v>
      </c>
    </row>
    <row r="56" spans="3:8" ht="18" customHeight="1" x14ac:dyDescent="0.2">
      <c r="C56" s="47"/>
      <c r="D56" s="47" t="s">
        <v>85</v>
      </c>
      <c r="E56" s="67" t="s">
        <v>45</v>
      </c>
      <c r="F56" s="67" t="s">
        <v>75</v>
      </c>
      <c r="G56" s="67" t="s">
        <v>50</v>
      </c>
      <c r="H56" s="47">
        <v>45</v>
      </c>
    </row>
    <row r="57" spans="3:8" ht="18" customHeight="1" x14ac:dyDescent="0.2">
      <c r="C57" s="47"/>
      <c r="D57" s="47"/>
      <c r="E57" s="47"/>
      <c r="F57" s="47"/>
      <c r="G57" s="47"/>
      <c r="H57" s="47"/>
    </row>
    <row r="58" spans="3:8" ht="18" customHeight="1" x14ac:dyDescent="0.2">
      <c r="C58" s="47"/>
      <c r="D58" s="47"/>
      <c r="E58" s="47"/>
      <c r="F58" s="47"/>
      <c r="G58" s="47"/>
      <c r="H58" s="47"/>
    </row>
    <row r="59" spans="3:8" ht="18" customHeight="1" x14ac:dyDescent="0.2">
      <c r="C59" s="47"/>
      <c r="D59" s="47"/>
      <c r="E59" s="47"/>
      <c r="F59" s="47"/>
      <c r="G59" s="47"/>
      <c r="H59" s="47"/>
    </row>
    <row r="60" spans="3:8" ht="18" customHeight="1" x14ac:dyDescent="0.2">
      <c r="C60" s="47"/>
      <c r="D60" s="47"/>
      <c r="E60" s="47"/>
      <c r="F60" s="47"/>
      <c r="G60" s="47"/>
      <c r="H60" s="47"/>
    </row>
    <row r="61" spans="3:8" ht="18" customHeight="1" x14ac:dyDescent="0.2">
      <c r="C61" s="47"/>
      <c r="D61" s="47"/>
      <c r="E61" s="47"/>
      <c r="F61" s="47"/>
      <c r="G61" s="47"/>
      <c r="H61" s="47"/>
    </row>
    <row r="65" spans="1:10" ht="15.75" customHeight="1" x14ac:dyDescent="0.2">
      <c r="A65" s="80" t="e">
        <f>#REF!</f>
        <v>#REF!</v>
      </c>
      <c r="B65" s="80"/>
      <c r="C65" s="80"/>
      <c r="D65" s="80"/>
      <c r="E65" s="80"/>
      <c r="F65" s="80"/>
      <c r="G65" s="80"/>
      <c r="H65" s="80"/>
      <c r="I65" s="80"/>
      <c r="J65" s="80"/>
    </row>
    <row r="66" spans="1:10" ht="15.75" customHeight="1" x14ac:dyDescent="0.2">
      <c r="A66" s="80" t="e">
        <f>#REF!</f>
        <v>#REF!</v>
      </c>
      <c r="B66" s="80"/>
      <c r="C66" s="80"/>
      <c r="D66" s="80"/>
      <c r="E66" s="80"/>
      <c r="F66" s="80"/>
      <c r="G66" s="80"/>
      <c r="H66" s="80"/>
      <c r="I66" s="80"/>
      <c r="J66" s="80"/>
    </row>
    <row r="68" spans="1:10" x14ac:dyDescent="0.2">
      <c r="C68" s="54" t="s">
        <v>10</v>
      </c>
      <c r="D68" s="54" t="s">
        <v>12</v>
      </c>
      <c r="E68" s="54" t="s">
        <v>4</v>
      </c>
      <c r="F68" s="54" t="s">
        <v>3</v>
      </c>
      <c r="G68" s="54" t="s">
        <v>5</v>
      </c>
      <c r="H68" s="54" t="s">
        <v>69</v>
      </c>
    </row>
    <row r="69" spans="1:10" x14ac:dyDescent="0.2">
      <c r="C69" s="47"/>
      <c r="D69" s="47"/>
      <c r="E69" s="47"/>
      <c r="F69" s="47"/>
      <c r="G69" s="47"/>
      <c r="H69" s="47"/>
    </row>
    <row r="70" spans="1:10" x14ac:dyDescent="0.2">
      <c r="C70" s="47"/>
      <c r="D70" s="47"/>
      <c r="E70" s="47"/>
      <c r="F70" s="47"/>
      <c r="G70" s="47"/>
      <c r="H70" s="47"/>
    </row>
    <row r="71" spans="1:10" x14ac:dyDescent="0.2">
      <c r="C71" s="47"/>
      <c r="D71" s="47"/>
      <c r="E71" s="47"/>
      <c r="F71" s="47"/>
      <c r="G71" s="47"/>
      <c r="H71" s="47"/>
    </row>
    <row r="72" spans="1:10" x14ac:dyDescent="0.2">
      <c r="C72" s="47"/>
      <c r="D72" s="47"/>
      <c r="E72" s="47"/>
      <c r="F72" s="47"/>
      <c r="G72" s="47"/>
      <c r="H72" s="47"/>
    </row>
    <row r="73" spans="1:10" x14ac:dyDescent="0.2">
      <c r="C73" s="47"/>
      <c r="D73" s="47"/>
      <c r="E73" s="47"/>
      <c r="F73" s="47"/>
      <c r="G73" s="47"/>
      <c r="H73" s="47"/>
    </row>
    <row r="74" spans="1:10" x14ac:dyDescent="0.2">
      <c r="C74" s="47"/>
      <c r="D74" s="47"/>
      <c r="E74" s="47"/>
      <c r="F74" s="47"/>
      <c r="G74" s="47"/>
      <c r="H74" s="47"/>
    </row>
    <row r="75" spans="1:10" x14ac:dyDescent="0.2">
      <c r="C75" s="47"/>
      <c r="D75" s="47"/>
      <c r="E75" s="47"/>
      <c r="F75" s="47"/>
      <c r="G75" s="47"/>
      <c r="H75" s="47"/>
    </row>
    <row r="76" spans="1:10" x14ac:dyDescent="0.2">
      <c r="C76" s="47"/>
      <c r="D76" s="47"/>
      <c r="E76" s="47"/>
      <c r="F76" s="47"/>
      <c r="G76" s="47"/>
      <c r="H76" s="47"/>
    </row>
    <row r="77" spans="1:10" x14ac:dyDescent="0.2">
      <c r="C77" s="47"/>
      <c r="D77" s="47"/>
      <c r="E77" s="47"/>
      <c r="F77" s="47"/>
      <c r="G77" s="47"/>
      <c r="H77" s="47"/>
    </row>
    <row r="78" spans="1:10" x14ac:dyDescent="0.2">
      <c r="C78" s="47"/>
      <c r="D78" s="47"/>
      <c r="E78" s="47"/>
      <c r="F78" s="47"/>
      <c r="G78" s="47"/>
      <c r="H78" s="47"/>
    </row>
    <row r="79" spans="1:10" x14ac:dyDescent="0.2">
      <c r="C79" s="47"/>
      <c r="D79" s="47"/>
      <c r="E79" s="47"/>
      <c r="F79" s="47"/>
      <c r="G79" s="47"/>
      <c r="H79" s="47"/>
    </row>
    <row r="80" spans="1:10" x14ac:dyDescent="0.2">
      <c r="C80" s="47"/>
      <c r="D80" s="47"/>
      <c r="E80" s="47"/>
      <c r="F80" s="47"/>
      <c r="G80" s="47"/>
      <c r="H80" s="47"/>
    </row>
    <row r="81" spans="3:8" x14ac:dyDescent="0.2">
      <c r="C81" s="47"/>
      <c r="D81" s="47"/>
      <c r="E81" s="47"/>
      <c r="F81" s="47"/>
      <c r="G81" s="47"/>
      <c r="H81" s="47"/>
    </row>
    <row r="82" spans="3:8" x14ac:dyDescent="0.2">
      <c r="C82" s="47"/>
      <c r="D82" s="47"/>
      <c r="E82" s="47"/>
      <c r="F82" s="47"/>
      <c r="G82" s="47"/>
      <c r="H82" s="47"/>
    </row>
    <row r="83" spans="3:8" x14ac:dyDescent="0.2">
      <c r="C83" s="47"/>
      <c r="D83" s="47"/>
      <c r="E83" s="47"/>
      <c r="F83" s="47"/>
      <c r="G83" s="47"/>
      <c r="H83" s="47"/>
    </row>
    <row r="84" spans="3:8" x14ac:dyDescent="0.2">
      <c r="C84" s="47"/>
      <c r="D84" s="47"/>
      <c r="E84" s="47"/>
      <c r="F84" s="47"/>
      <c r="G84" s="47"/>
      <c r="H84" s="47"/>
    </row>
    <row r="85" spans="3:8" x14ac:dyDescent="0.2">
      <c r="C85" s="47"/>
      <c r="D85" s="47"/>
      <c r="E85" s="47"/>
      <c r="F85" s="47"/>
      <c r="G85" s="47"/>
      <c r="H85" s="47"/>
    </row>
    <row r="86" spans="3:8" x14ac:dyDescent="0.2">
      <c r="C86" s="47"/>
      <c r="D86" s="47"/>
      <c r="E86" s="47"/>
      <c r="F86" s="47"/>
      <c r="G86" s="47"/>
      <c r="H86" s="47"/>
    </row>
    <row r="87" spans="3:8" x14ac:dyDescent="0.2">
      <c r="C87" s="47"/>
      <c r="D87" s="47"/>
      <c r="E87" s="47"/>
      <c r="F87" s="47"/>
      <c r="G87" s="47"/>
      <c r="H87" s="47"/>
    </row>
    <row r="88" spans="3:8" x14ac:dyDescent="0.2">
      <c r="C88" s="47"/>
      <c r="D88" s="47"/>
      <c r="E88" s="47"/>
      <c r="F88" s="47"/>
      <c r="G88" s="47"/>
      <c r="H88" s="47"/>
    </row>
    <row r="89" spans="3:8" x14ac:dyDescent="0.2">
      <c r="C89" s="47"/>
      <c r="D89" s="47"/>
      <c r="E89" s="47"/>
      <c r="F89" s="47"/>
      <c r="G89" s="47"/>
      <c r="H89" s="47"/>
    </row>
    <row r="90" spans="3:8" x14ac:dyDescent="0.2">
      <c r="C90" s="47"/>
      <c r="D90" s="47"/>
      <c r="E90" s="47"/>
      <c r="F90" s="47"/>
      <c r="G90" s="47"/>
      <c r="H90" s="47"/>
    </row>
  </sheetData>
  <mergeCells count="4">
    <mergeCell ref="A65:J65"/>
    <mergeCell ref="A66:J66"/>
    <mergeCell ref="A3:J3"/>
    <mergeCell ref="A4:J4"/>
  </mergeCells>
  <pageMargins left="0.7" right="0.7" top="0.75" bottom="0.75" header="0.3" footer="0.3"/>
  <pageSetup paperSize="9" scale="61" orientation="portrait" horizontalDpi="4294967293" verticalDpi="200" r:id="rId1"/>
  <rowBreaks count="1" manualBreakCount="1"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V200"/>
  <sheetViews>
    <sheetView tabSelected="1" zoomScale="60" zoomScaleNormal="60" zoomScaleSheetLayoutView="40" workbookViewId="0">
      <selection activeCell="F44" sqref="F44"/>
    </sheetView>
  </sheetViews>
  <sheetFormatPr defaultColWidth="12.5703125" defaultRowHeight="15" customHeight="1" x14ac:dyDescent="0.25"/>
  <cols>
    <col min="1" max="1" width="8.140625" style="1" customWidth="1"/>
    <col min="2" max="2" width="6.85546875" style="1" customWidth="1"/>
    <col min="3" max="3" width="21.140625" style="1" customWidth="1"/>
    <col min="4" max="4" width="15.28515625" style="1" customWidth="1"/>
    <col min="5" max="5" width="19.85546875" style="1" customWidth="1"/>
    <col min="6" max="9" width="9.28515625" style="1" customWidth="1"/>
    <col min="10" max="20" width="3.7109375" style="1" customWidth="1"/>
    <col min="21" max="21" width="4.140625" style="1" customWidth="1"/>
    <col min="22" max="37" width="3.7109375" style="1" customWidth="1"/>
    <col min="38" max="38" width="11.42578125" style="1" customWidth="1"/>
    <col min="39" max="39" width="11.5703125" style="1" customWidth="1"/>
    <col min="40" max="40" width="12.7109375" style="1" customWidth="1"/>
    <col min="41" max="41" width="4" style="1" customWidth="1"/>
    <col min="42" max="42" width="3.140625" style="1" customWidth="1"/>
    <col min="43" max="44" width="4.42578125" style="1" customWidth="1"/>
    <col min="45" max="45" width="3.7109375" style="1" customWidth="1"/>
    <col min="46" max="46" width="4.28515625" style="1" customWidth="1"/>
    <col min="47" max="47" width="5" style="1" customWidth="1"/>
    <col min="48" max="48" width="8" style="1" customWidth="1"/>
    <col min="49" max="16384" width="12.5703125" style="1"/>
  </cols>
  <sheetData>
    <row r="2" spans="1:48" s="42" customFormat="1" ht="29.25" customHeight="1" x14ac:dyDescent="0.35">
      <c r="A2" s="82" t="s">
        <v>82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</row>
    <row r="3" spans="1:48" s="42" customFormat="1" ht="30" customHeight="1" x14ac:dyDescent="0.35">
      <c r="A3" s="82" t="s">
        <v>83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</row>
    <row r="4" spans="1:48" s="42" customFormat="1" ht="30" customHeight="1" x14ac:dyDescent="0.3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</row>
    <row r="5" spans="1:48" ht="37.5" customHeight="1" thickBot="1" x14ac:dyDescent="0.3">
      <c r="A5" s="81" t="s">
        <v>11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</row>
    <row r="6" spans="1:48" ht="20.25" customHeight="1" thickBot="1" x14ac:dyDescent="0.3">
      <c r="A6" s="2" t="s">
        <v>10</v>
      </c>
      <c r="B6" s="3" t="s">
        <v>0</v>
      </c>
      <c r="C6" s="4" t="s">
        <v>3</v>
      </c>
      <c r="D6" s="4" t="s">
        <v>4</v>
      </c>
      <c r="E6" s="4" t="s">
        <v>5</v>
      </c>
      <c r="F6" s="5" t="s">
        <v>6</v>
      </c>
      <c r="G6" s="6" t="s">
        <v>79</v>
      </c>
      <c r="H6" s="3" t="s">
        <v>80</v>
      </c>
      <c r="I6" s="4" t="s">
        <v>81</v>
      </c>
      <c r="J6" s="6">
        <v>1</v>
      </c>
      <c r="K6" s="4">
        <v>2</v>
      </c>
      <c r="L6" s="4">
        <v>3</v>
      </c>
      <c r="M6" s="4">
        <v>4</v>
      </c>
      <c r="N6" s="4">
        <v>5</v>
      </c>
      <c r="O6" s="4">
        <v>6</v>
      </c>
      <c r="P6" s="4">
        <v>7</v>
      </c>
      <c r="Q6" s="4">
        <v>8</v>
      </c>
      <c r="R6" s="4">
        <v>9</v>
      </c>
      <c r="S6" s="6">
        <v>1</v>
      </c>
      <c r="T6" s="4">
        <v>2</v>
      </c>
      <c r="U6" s="4">
        <v>3</v>
      </c>
      <c r="V6" s="4">
        <v>4</v>
      </c>
      <c r="W6" s="4">
        <v>5</v>
      </c>
      <c r="X6" s="4">
        <v>6</v>
      </c>
      <c r="Y6" s="4">
        <v>7</v>
      </c>
      <c r="Z6" s="4">
        <v>8</v>
      </c>
      <c r="AA6" s="7">
        <v>9</v>
      </c>
      <c r="AB6" s="8">
        <v>1</v>
      </c>
      <c r="AC6" s="4">
        <v>2</v>
      </c>
      <c r="AD6" s="4">
        <v>3</v>
      </c>
      <c r="AE6" s="4">
        <v>4</v>
      </c>
      <c r="AF6" s="4">
        <v>5</v>
      </c>
      <c r="AG6" s="4">
        <v>6</v>
      </c>
      <c r="AH6" s="4">
        <v>7</v>
      </c>
      <c r="AI6" s="4">
        <v>8</v>
      </c>
      <c r="AJ6" s="4">
        <v>9</v>
      </c>
      <c r="AK6" s="9" t="s">
        <v>1</v>
      </c>
      <c r="AL6" s="6" t="s">
        <v>7</v>
      </c>
      <c r="AM6" s="4" t="s">
        <v>8</v>
      </c>
      <c r="AN6" s="9" t="s">
        <v>9</v>
      </c>
      <c r="AO6" s="3">
        <v>0</v>
      </c>
      <c r="AP6" s="4">
        <v>1</v>
      </c>
      <c r="AQ6" s="4">
        <v>2</v>
      </c>
      <c r="AR6" s="4">
        <v>3</v>
      </c>
      <c r="AS6" s="4">
        <v>5</v>
      </c>
      <c r="AT6" s="4" t="s">
        <v>2</v>
      </c>
      <c r="AU6" s="10">
        <v>20</v>
      </c>
      <c r="AV6" s="11"/>
    </row>
    <row r="7" spans="1:48" ht="20.25" customHeight="1" thickBot="1" x14ac:dyDescent="0.3">
      <c r="A7" s="12">
        <v>1</v>
      </c>
      <c r="B7" s="63">
        <v>1</v>
      </c>
      <c r="C7" s="64" t="s">
        <v>55</v>
      </c>
      <c r="D7" s="64" t="s">
        <v>62</v>
      </c>
      <c r="E7" s="63" t="s">
        <v>41</v>
      </c>
      <c r="F7" s="14">
        <f>SUM(G7:I7)</f>
        <v>35</v>
      </c>
      <c r="G7" s="15">
        <f>SUM(J7:R7)</f>
        <v>11</v>
      </c>
      <c r="H7" s="13">
        <f>SUM(S7:AA7)</f>
        <v>14</v>
      </c>
      <c r="I7" s="16">
        <f>SUM(AB7:AJ7)</f>
        <v>10</v>
      </c>
      <c r="J7" s="15">
        <v>1</v>
      </c>
      <c r="K7" s="16">
        <v>3</v>
      </c>
      <c r="L7" s="16">
        <v>0</v>
      </c>
      <c r="M7" s="16">
        <v>0</v>
      </c>
      <c r="N7" s="16">
        <v>0</v>
      </c>
      <c r="O7" s="16">
        <v>0</v>
      </c>
      <c r="P7" s="16">
        <v>5</v>
      </c>
      <c r="Q7" s="16">
        <v>1</v>
      </c>
      <c r="R7" s="16">
        <v>1</v>
      </c>
      <c r="S7" s="15">
        <v>0</v>
      </c>
      <c r="T7" s="16">
        <v>2</v>
      </c>
      <c r="U7" s="16">
        <v>2</v>
      </c>
      <c r="V7" s="16">
        <v>3</v>
      </c>
      <c r="W7" s="16">
        <v>0</v>
      </c>
      <c r="X7" s="16">
        <v>0</v>
      </c>
      <c r="Y7" s="16">
        <v>5</v>
      </c>
      <c r="Z7" s="16">
        <v>2</v>
      </c>
      <c r="AA7" s="17">
        <v>0</v>
      </c>
      <c r="AB7" s="18">
        <v>0</v>
      </c>
      <c r="AC7" s="16">
        <v>0</v>
      </c>
      <c r="AD7" s="16">
        <v>0</v>
      </c>
      <c r="AE7" s="16">
        <v>3</v>
      </c>
      <c r="AF7" s="16">
        <v>0</v>
      </c>
      <c r="AG7" s="16">
        <v>0</v>
      </c>
      <c r="AH7" s="16">
        <v>5</v>
      </c>
      <c r="AI7" s="16">
        <v>1</v>
      </c>
      <c r="AJ7" s="16">
        <v>1</v>
      </c>
      <c r="AK7" s="19"/>
      <c r="AL7" s="20">
        <v>0.48819444444444443</v>
      </c>
      <c r="AM7" s="21">
        <v>0.6791666666666667</v>
      </c>
      <c r="AN7" s="22">
        <f>AM7-AL7</f>
        <v>0.19097222222222227</v>
      </c>
      <c r="AO7" s="13">
        <f>COUNTIF(J7:AJ7,$AO$6)</f>
        <v>13</v>
      </c>
      <c r="AP7" s="16">
        <f>COUNTIF(J7:AJ7,$AP$6)</f>
        <v>5</v>
      </c>
      <c r="AQ7" s="16">
        <f>COUNTIF(J7:AJ7,$AQ$6)</f>
        <v>3</v>
      </c>
      <c r="AR7" s="16">
        <f>COUNTIF(J7:AJ7,$AR$6)</f>
        <v>3</v>
      </c>
      <c r="AS7" s="16">
        <f>COUNTIF(J7:AJ7,$AS$6)</f>
        <v>3</v>
      </c>
      <c r="AT7" s="49"/>
      <c r="AU7" s="24"/>
      <c r="AV7" s="25"/>
    </row>
    <row r="8" spans="1:48" ht="20.25" customHeight="1" thickBot="1" x14ac:dyDescent="0.3">
      <c r="A8" s="26">
        <v>2</v>
      </c>
      <c r="B8" s="63">
        <v>2</v>
      </c>
      <c r="C8" s="64" t="s">
        <v>15</v>
      </c>
      <c r="D8" s="64" t="s">
        <v>14</v>
      </c>
      <c r="E8" s="63" t="s">
        <v>20</v>
      </c>
      <c r="F8" s="14">
        <f>SUM(G8:I8)</f>
        <v>68</v>
      </c>
      <c r="G8" s="15">
        <f>SUM(J8:R8)</f>
        <v>22</v>
      </c>
      <c r="H8" s="13">
        <f>SUM(S8:AA8)</f>
        <v>20</v>
      </c>
      <c r="I8" s="16">
        <f>SUM(AB8:AJ8)</f>
        <v>26</v>
      </c>
      <c r="J8" s="28">
        <v>0</v>
      </c>
      <c r="K8" s="29">
        <v>3</v>
      </c>
      <c r="L8" s="29">
        <v>3</v>
      </c>
      <c r="M8" s="29">
        <v>2</v>
      </c>
      <c r="N8" s="29">
        <v>2</v>
      </c>
      <c r="O8" s="29">
        <v>0</v>
      </c>
      <c r="P8" s="29">
        <v>5</v>
      </c>
      <c r="Q8" s="29">
        <v>5</v>
      </c>
      <c r="R8" s="29">
        <v>2</v>
      </c>
      <c r="S8" s="28">
        <v>1</v>
      </c>
      <c r="T8" s="29">
        <v>3</v>
      </c>
      <c r="U8" s="29">
        <v>2</v>
      </c>
      <c r="V8" s="29">
        <v>0</v>
      </c>
      <c r="W8" s="29">
        <v>3</v>
      </c>
      <c r="X8" s="29">
        <v>0</v>
      </c>
      <c r="Y8" s="29">
        <v>5</v>
      </c>
      <c r="Z8" s="29">
        <v>3</v>
      </c>
      <c r="AA8" s="30">
        <v>3</v>
      </c>
      <c r="AB8" s="31">
        <v>0</v>
      </c>
      <c r="AC8" s="29">
        <v>5</v>
      </c>
      <c r="AD8" s="29">
        <v>3</v>
      </c>
      <c r="AE8" s="29">
        <v>0</v>
      </c>
      <c r="AF8" s="29">
        <v>2</v>
      </c>
      <c r="AG8" s="29">
        <v>5</v>
      </c>
      <c r="AH8" s="29">
        <v>3</v>
      </c>
      <c r="AI8" s="29">
        <v>5</v>
      </c>
      <c r="AJ8" s="29">
        <v>3</v>
      </c>
      <c r="AK8" s="32"/>
      <c r="AL8" s="41">
        <v>0.4861111111111111</v>
      </c>
      <c r="AM8" s="34">
        <v>0.64444444444444449</v>
      </c>
      <c r="AN8" s="22">
        <f>AM8-AL8</f>
        <v>0.15833333333333338</v>
      </c>
      <c r="AO8" s="13">
        <f>COUNTIF(J8:AJ8,$AO$6)</f>
        <v>6</v>
      </c>
      <c r="AP8" s="16">
        <f>COUNTIF(J8:AJ8,$AP$6)</f>
        <v>1</v>
      </c>
      <c r="AQ8" s="16">
        <f>COUNTIF(J8:AJ8,$AQ$6)</f>
        <v>5</v>
      </c>
      <c r="AR8" s="16">
        <f>COUNTIF(J8:AJ8,$AR$6)</f>
        <v>9</v>
      </c>
      <c r="AS8" s="16">
        <f>COUNTIF(J8:AJ8,$AS$6)</f>
        <v>6</v>
      </c>
      <c r="AT8" s="37"/>
      <c r="AU8" s="35"/>
      <c r="AV8" s="25"/>
    </row>
    <row r="9" spans="1:48" ht="20.25" customHeight="1" thickBot="1" x14ac:dyDescent="0.3">
      <c r="A9" s="12">
        <v>3</v>
      </c>
      <c r="B9" s="63">
        <v>36</v>
      </c>
      <c r="C9" s="64" t="s">
        <v>17</v>
      </c>
      <c r="D9" s="64" t="s">
        <v>16</v>
      </c>
      <c r="E9" s="63" t="s">
        <v>21</v>
      </c>
      <c r="F9" s="14">
        <f>SUM(G9:I9)</f>
        <v>86</v>
      </c>
      <c r="G9" s="15">
        <f>SUM(J9:R9)</f>
        <v>30</v>
      </c>
      <c r="H9" s="13">
        <f>SUM(S9:AA9)</f>
        <v>32</v>
      </c>
      <c r="I9" s="16">
        <f>SUM(AB9:AJ9)</f>
        <v>24</v>
      </c>
      <c r="J9" s="28">
        <v>3</v>
      </c>
      <c r="K9" s="29">
        <v>3</v>
      </c>
      <c r="L9" s="29">
        <v>1</v>
      </c>
      <c r="M9" s="29">
        <v>5</v>
      </c>
      <c r="N9" s="29">
        <v>5</v>
      </c>
      <c r="O9" s="29">
        <v>3</v>
      </c>
      <c r="P9" s="29">
        <v>5</v>
      </c>
      <c r="Q9" s="29">
        <v>5</v>
      </c>
      <c r="R9" s="29">
        <v>0</v>
      </c>
      <c r="S9" s="28">
        <v>5</v>
      </c>
      <c r="T9" s="29">
        <v>3</v>
      </c>
      <c r="U9" s="29">
        <v>3</v>
      </c>
      <c r="V9" s="29">
        <v>3</v>
      </c>
      <c r="W9" s="29">
        <v>3</v>
      </c>
      <c r="X9" s="29">
        <v>3</v>
      </c>
      <c r="Y9" s="29">
        <v>5</v>
      </c>
      <c r="Z9" s="29">
        <v>5</v>
      </c>
      <c r="AA9" s="30">
        <v>2</v>
      </c>
      <c r="AB9" s="31">
        <v>2</v>
      </c>
      <c r="AC9" s="29">
        <v>3</v>
      </c>
      <c r="AD9" s="29">
        <v>3</v>
      </c>
      <c r="AE9" s="29">
        <v>0</v>
      </c>
      <c r="AF9" s="29">
        <v>5</v>
      </c>
      <c r="AG9" s="29">
        <v>0</v>
      </c>
      <c r="AH9" s="29">
        <v>5</v>
      </c>
      <c r="AI9" s="29">
        <v>5</v>
      </c>
      <c r="AJ9" s="29">
        <v>1</v>
      </c>
      <c r="AK9" s="32"/>
      <c r="AL9" s="79">
        <v>0.48680555555555555</v>
      </c>
      <c r="AM9" s="36">
        <v>0.66319444444444442</v>
      </c>
      <c r="AN9" s="22">
        <f>AM9-AL9</f>
        <v>0.17638888888888887</v>
      </c>
      <c r="AO9" s="13">
        <f>COUNTIF(J9:AJ9,$AO$6)</f>
        <v>3</v>
      </c>
      <c r="AP9" s="16">
        <f>COUNTIF(J9:AJ9,$AP$6)</f>
        <v>2</v>
      </c>
      <c r="AQ9" s="16">
        <f>COUNTIF(J9:AJ9,$AQ$6)</f>
        <v>2</v>
      </c>
      <c r="AR9" s="16">
        <f>COUNTIF(J9:AJ9,$AR$6)</f>
        <v>10</v>
      </c>
      <c r="AS9" s="16">
        <f>COUNTIF(J9:AJ9,$AS$6)</f>
        <v>10</v>
      </c>
      <c r="AT9" s="29"/>
      <c r="AU9" s="35"/>
      <c r="AV9" s="25"/>
    </row>
    <row r="10" spans="1:48" ht="20.25" customHeight="1" x14ac:dyDescent="0.25">
      <c r="A10" s="26">
        <v>4</v>
      </c>
      <c r="B10" s="63">
        <v>5</v>
      </c>
      <c r="C10" s="64" t="s">
        <v>13</v>
      </c>
      <c r="D10" s="64" t="s">
        <v>70</v>
      </c>
      <c r="E10" s="63" t="s">
        <v>19</v>
      </c>
      <c r="F10" s="14">
        <f>SUM(G10:I10)</f>
        <v>118</v>
      </c>
      <c r="G10" s="15">
        <f>SUM(J10:R10)</f>
        <v>45</v>
      </c>
      <c r="H10" s="51">
        <f>SUM(S10:AA10)</f>
        <v>41</v>
      </c>
      <c r="I10" s="16">
        <f>SUM(AB10:AJ10)</f>
        <v>32</v>
      </c>
      <c r="J10" s="27">
        <v>5</v>
      </c>
      <c r="K10" s="29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8">
        <v>5</v>
      </c>
      <c r="T10" s="29">
        <v>5</v>
      </c>
      <c r="U10" s="29">
        <v>5</v>
      </c>
      <c r="V10" s="29">
        <v>1</v>
      </c>
      <c r="W10" s="29">
        <v>5</v>
      </c>
      <c r="X10" s="29">
        <v>5</v>
      </c>
      <c r="Y10" s="29">
        <v>5</v>
      </c>
      <c r="Z10" s="29">
        <v>5</v>
      </c>
      <c r="AA10" s="30">
        <v>5</v>
      </c>
      <c r="AB10" s="31">
        <v>3</v>
      </c>
      <c r="AC10" s="29">
        <v>5</v>
      </c>
      <c r="AD10" s="29">
        <v>3</v>
      </c>
      <c r="AE10" s="29">
        <v>0</v>
      </c>
      <c r="AF10" s="29">
        <v>5</v>
      </c>
      <c r="AG10" s="29">
        <v>3</v>
      </c>
      <c r="AH10" s="29">
        <v>5</v>
      </c>
      <c r="AI10" s="29">
        <v>5</v>
      </c>
      <c r="AJ10" s="29">
        <v>3</v>
      </c>
      <c r="AK10" s="39"/>
      <c r="AL10" s="41">
        <v>0.48749999999999999</v>
      </c>
      <c r="AM10" s="34">
        <v>0.68263888888888891</v>
      </c>
      <c r="AN10" s="22">
        <f>AM10-AL10</f>
        <v>0.19513888888888892</v>
      </c>
      <c r="AO10" s="13">
        <f>COUNTIF(J10:AJ10,$AO$6)</f>
        <v>1</v>
      </c>
      <c r="AP10" s="16">
        <f>COUNTIF(J10:AJ10,$AP$6)</f>
        <v>1</v>
      </c>
      <c r="AQ10" s="16">
        <f>COUNTIF(J10:AJ10,$AQ$6)</f>
        <v>0</v>
      </c>
      <c r="AR10" s="16">
        <f>COUNTIF(J10:AJ10,$AR$6)</f>
        <v>4</v>
      </c>
      <c r="AS10" s="16">
        <f>COUNTIF(J10:AJ10,$AS$6)</f>
        <v>21</v>
      </c>
      <c r="AT10" s="50"/>
      <c r="AU10" s="35"/>
      <c r="AV10" s="25"/>
    </row>
    <row r="11" spans="1:48" ht="18" x14ac:dyDescent="0.25">
      <c r="A11" s="38"/>
      <c r="B11" s="38"/>
      <c r="C11" s="38"/>
      <c r="D11" s="38"/>
      <c r="E11" s="38"/>
      <c r="F11" s="38"/>
      <c r="G11" s="38"/>
      <c r="H11" s="38"/>
      <c r="I11" s="4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</row>
    <row r="12" spans="1:48" ht="18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</row>
    <row r="13" spans="1:48" ht="37.5" customHeight="1" thickBot="1" x14ac:dyDescent="0.3">
      <c r="A13" s="81" t="s">
        <v>65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</row>
    <row r="14" spans="1:48" ht="20.25" customHeight="1" thickBot="1" x14ac:dyDescent="0.3">
      <c r="A14" s="2" t="s">
        <v>10</v>
      </c>
      <c r="B14" s="3" t="s">
        <v>0</v>
      </c>
      <c r="C14" s="4" t="s">
        <v>3</v>
      </c>
      <c r="D14" s="4" t="s">
        <v>4</v>
      </c>
      <c r="E14" s="4" t="s">
        <v>5</v>
      </c>
      <c r="F14" s="5" t="s">
        <v>6</v>
      </c>
      <c r="G14" s="6" t="s">
        <v>79</v>
      </c>
      <c r="H14" s="3" t="s">
        <v>80</v>
      </c>
      <c r="I14" s="4" t="s">
        <v>81</v>
      </c>
      <c r="J14" s="6">
        <v>1</v>
      </c>
      <c r="K14" s="4">
        <v>2</v>
      </c>
      <c r="L14" s="4">
        <v>3</v>
      </c>
      <c r="M14" s="4">
        <v>4</v>
      </c>
      <c r="N14" s="4">
        <v>5</v>
      </c>
      <c r="O14" s="4">
        <v>6</v>
      </c>
      <c r="P14" s="4">
        <v>7</v>
      </c>
      <c r="Q14" s="4">
        <v>8</v>
      </c>
      <c r="R14" s="4">
        <v>9</v>
      </c>
      <c r="S14" s="6">
        <v>1</v>
      </c>
      <c r="T14" s="4">
        <v>2</v>
      </c>
      <c r="U14" s="4">
        <v>3</v>
      </c>
      <c r="V14" s="4">
        <v>4</v>
      </c>
      <c r="W14" s="4">
        <v>5</v>
      </c>
      <c r="X14" s="4">
        <v>6</v>
      </c>
      <c r="Y14" s="4">
        <v>7</v>
      </c>
      <c r="Z14" s="4">
        <v>8</v>
      </c>
      <c r="AA14" s="7">
        <v>9</v>
      </c>
      <c r="AB14" s="8">
        <v>1</v>
      </c>
      <c r="AC14" s="4">
        <v>2</v>
      </c>
      <c r="AD14" s="4">
        <v>3</v>
      </c>
      <c r="AE14" s="4">
        <v>4</v>
      </c>
      <c r="AF14" s="4">
        <v>5</v>
      </c>
      <c r="AG14" s="4">
        <v>6</v>
      </c>
      <c r="AH14" s="4">
        <v>7</v>
      </c>
      <c r="AI14" s="4">
        <v>8</v>
      </c>
      <c r="AJ14" s="4">
        <v>9</v>
      </c>
      <c r="AK14" s="9" t="s">
        <v>1</v>
      </c>
      <c r="AL14" s="6" t="s">
        <v>7</v>
      </c>
      <c r="AM14" s="4" t="s">
        <v>8</v>
      </c>
      <c r="AN14" s="9" t="s">
        <v>9</v>
      </c>
      <c r="AO14" s="3">
        <v>0</v>
      </c>
      <c r="AP14" s="4">
        <v>1</v>
      </c>
      <c r="AQ14" s="4">
        <v>2</v>
      </c>
      <c r="AR14" s="4">
        <v>3</v>
      </c>
      <c r="AS14" s="4">
        <v>5</v>
      </c>
      <c r="AT14" s="4" t="s">
        <v>2</v>
      </c>
      <c r="AU14" s="10">
        <v>20</v>
      </c>
      <c r="AV14" s="11"/>
    </row>
    <row r="15" spans="1:48" ht="20.25" customHeight="1" thickBot="1" x14ac:dyDescent="0.3">
      <c r="A15" s="12">
        <v>1</v>
      </c>
      <c r="B15" s="63">
        <v>3</v>
      </c>
      <c r="C15" s="64" t="s">
        <v>72</v>
      </c>
      <c r="D15" s="64" t="s">
        <v>39</v>
      </c>
      <c r="E15" s="63" t="s">
        <v>19</v>
      </c>
      <c r="F15" s="14">
        <f>SUM(G15:I15)</f>
        <v>16</v>
      </c>
      <c r="G15" s="15">
        <f>SUM(J15:R15)</f>
        <v>12</v>
      </c>
      <c r="H15" s="13">
        <f>SUM(S15:AA15)</f>
        <v>2</v>
      </c>
      <c r="I15" s="16">
        <f>SUM(AB15:AJ15)</f>
        <v>2</v>
      </c>
      <c r="J15" s="15">
        <v>1</v>
      </c>
      <c r="K15" s="16">
        <v>2</v>
      </c>
      <c r="L15" s="16">
        <v>0</v>
      </c>
      <c r="M15" s="16">
        <v>0</v>
      </c>
      <c r="N15" s="16">
        <v>0</v>
      </c>
      <c r="O15" s="16">
        <v>1</v>
      </c>
      <c r="P15" s="16">
        <v>5</v>
      </c>
      <c r="Q15" s="16">
        <v>3</v>
      </c>
      <c r="R15" s="16">
        <v>0</v>
      </c>
      <c r="S15" s="15">
        <v>0</v>
      </c>
      <c r="T15" s="16">
        <v>1</v>
      </c>
      <c r="U15" s="16">
        <v>0</v>
      </c>
      <c r="V15" s="16">
        <v>1</v>
      </c>
      <c r="W15" s="16">
        <v>0</v>
      </c>
      <c r="X15" s="16">
        <v>0</v>
      </c>
      <c r="Y15" s="16">
        <v>0</v>
      </c>
      <c r="Z15" s="16">
        <v>0</v>
      </c>
      <c r="AA15" s="17">
        <v>0</v>
      </c>
      <c r="AB15" s="18">
        <v>0</v>
      </c>
      <c r="AC15" s="16">
        <v>0</v>
      </c>
      <c r="AD15" s="16">
        <v>0</v>
      </c>
      <c r="AE15" s="16">
        <v>1</v>
      </c>
      <c r="AF15" s="16">
        <v>0</v>
      </c>
      <c r="AG15" s="16">
        <v>0</v>
      </c>
      <c r="AH15" s="16">
        <v>1</v>
      </c>
      <c r="AI15" s="16">
        <v>0</v>
      </c>
      <c r="AJ15" s="16">
        <v>0</v>
      </c>
      <c r="AK15" s="19"/>
      <c r="AL15" s="20">
        <v>0.48541666666666666</v>
      </c>
      <c r="AM15" s="21">
        <v>0.67708333333333337</v>
      </c>
      <c r="AN15" s="22">
        <f>AM15-AL15</f>
        <v>0.19166666666666671</v>
      </c>
      <c r="AO15" s="13">
        <f>COUNTIF(J15:AJ15,$AO$6)</f>
        <v>18</v>
      </c>
      <c r="AP15" s="16">
        <f>COUNTIF(J15:AJ15,$AP$6)</f>
        <v>6</v>
      </c>
      <c r="AQ15" s="16">
        <f>COUNTIF(J15:AJ15,$AQ$6)</f>
        <v>1</v>
      </c>
      <c r="AR15" s="16">
        <f>COUNTIF(J15:AJ15,$AR$6)</f>
        <v>1</v>
      </c>
      <c r="AS15" s="16">
        <f>COUNTIF(J15:AJ15,$AS$6)</f>
        <v>1</v>
      </c>
      <c r="AT15" s="23"/>
      <c r="AU15" s="24"/>
      <c r="AV15" s="25"/>
    </row>
    <row r="16" spans="1:48" ht="20.25" customHeight="1" thickBot="1" x14ac:dyDescent="0.3">
      <c r="A16" s="12">
        <v>2</v>
      </c>
      <c r="B16" s="63">
        <v>7</v>
      </c>
      <c r="C16" s="64" t="s">
        <v>17</v>
      </c>
      <c r="D16" s="64" t="s">
        <v>25</v>
      </c>
      <c r="E16" s="63" t="s">
        <v>21</v>
      </c>
      <c r="F16" s="14">
        <f>SUM(G16:I16)</f>
        <v>72</v>
      </c>
      <c r="G16" s="15">
        <f>SUM(J16:R16)</f>
        <v>29</v>
      </c>
      <c r="H16" s="13">
        <f>SUM(S16:AA16)</f>
        <v>21</v>
      </c>
      <c r="I16" s="16">
        <f>SUM(AB16:AJ16)</f>
        <v>22</v>
      </c>
      <c r="J16" s="28">
        <v>0</v>
      </c>
      <c r="K16" s="29">
        <v>2</v>
      </c>
      <c r="L16" s="29">
        <v>3</v>
      </c>
      <c r="M16" s="29">
        <v>5</v>
      </c>
      <c r="N16" s="29">
        <v>3</v>
      </c>
      <c r="O16" s="29">
        <v>5</v>
      </c>
      <c r="P16" s="29">
        <v>5</v>
      </c>
      <c r="Q16" s="29">
        <v>3</v>
      </c>
      <c r="R16" s="29">
        <v>3</v>
      </c>
      <c r="S16" s="28">
        <v>0</v>
      </c>
      <c r="T16" s="29">
        <v>3</v>
      </c>
      <c r="U16" s="29">
        <v>0</v>
      </c>
      <c r="V16" s="29">
        <v>5</v>
      </c>
      <c r="W16" s="29">
        <v>1</v>
      </c>
      <c r="X16" s="29">
        <v>5</v>
      </c>
      <c r="Y16" s="29">
        <v>3</v>
      </c>
      <c r="Z16" s="29">
        <v>3</v>
      </c>
      <c r="AA16" s="30">
        <v>1</v>
      </c>
      <c r="AB16" s="31">
        <v>0</v>
      </c>
      <c r="AC16" s="29">
        <v>3</v>
      </c>
      <c r="AD16" s="29">
        <v>2</v>
      </c>
      <c r="AE16" s="29">
        <v>1</v>
      </c>
      <c r="AF16" s="29">
        <v>0</v>
      </c>
      <c r="AG16" s="29">
        <v>5</v>
      </c>
      <c r="AH16" s="29">
        <v>5</v>
      </c>
      <c r="AI16" s="29">
        <v>5</v>
      </c>
      <c r="AJ16" s="29">
        <v>1</v>
      </c>
      <c r="AK16" s="32"/>
      <c r="AL16" s="45">
        <v>0.48402777777777778</v>
      </c>
      <c r="AM16" s="36">
        <v>0.67222222222222217</v>
      </c>
      <c r="AN16" s="22">
        <f>AM16-AL16</f>
        <v>0.18819444444444439</v>
      </c>
      <c r="AO16" s="27">
        <f>COUNTIF(J16:AJ16,$AO$6)</f>
        <v>5</v>
      </c>
      <c r="AP16" s="29">
        <f>COUNTIF(J16:AJ16,$AP$6)</f>
        <v>4</v>
      </c>
      <c r="AQ16" s="29">
        <f>COUNTIF(J16:AJ16,$AQ$6)</f>
        <v>2</v>
      </c>
      <c r="AR16" s="29">
        <f>COUNTIF(J16:AJ16,$AR$6)</f>
        <v>8</v>
      </c>
      <c r="AS16" s="29">
        <f>COUNTIF(J16:AJ16,$AS$6)</f>
        <v>8</v>
      </c>
      <c r="AT16" s="37"/>
      <c r="AU16" s="35"/>
      <c r="AV16" s="25"/>
    </row>
    <row r="17" spans="1:48" s="52" customFormat="1" ht="20.25" customHeight="1" x14ac:dyDescent="0.25">
      <c r="A17" s="12">
        <v>3</v>
      </c>
      <c r="B17" s="63">
        <v>9</v>
      </c>
      <c r="C17" s="64" t="s">
        <v>23</v>
      </c>
      <c r="D17" s="64" t="s">
        <v>22</v>
      </c>
      <c r="E17" s="63" t="s">
        <v>19</v>
      </c>
      <c r="F17" s="14">
        <f>SUM(G17:I17)</f>
        <v>98</v>
      </c>
      <c r="G17" s="15">
        <f>SUM(J17:R17)</f>
        <v>32</v>
      </c>
      <c r="H17" s="13">
        <f>SUM(S17:AA17)</f>
        <v>34</v>
      </c>
      <c r="I17" s="16">
        <f>SUM(AB17:AJ17)</f>
        <v>32</v>
      </c>
      <c r="J17" s="28">
        <v>3</v>
      </c>
      <c r="K17" s="29">
        <v>3</v>
      </c>
      <c r="L17" s="29">
        <v>5</v>
      </c>
      <c r="M17" s="29">
        <v>2</v>
      </c>
      <c r="N17" s="29">
        <v>1</v>
      </c>
      <c r="O17" s="29">
        <v>5</v>
      </c>
      <c r="P17" s="29">
        <v>5</v>
      </c>
      <c r="Q17" s="29">
        <v>5</v>
      </c>
      <c r="R17" s="29">
        <v>3</v>
      </c>
      <c r="S17" s="28">
        <v>5</v>
      </c>
      <c r="T17" s="29">
        <v>3</v>
      </c>
      <c r="U17" s="29">
        <v>3</v>
      </c>
      <c r="V17" s="29">
        <v>3</v>
      </c>
      <c r="W17" s="29">
        <v>3</v>
      </c>
      <c r="X17" s="29">
        <v>5</v>
      </c>
      <c r="Y17" s="29">
        <v>5</v>
      </c>
      <c r="Z17" s="29">
        <v>5</v>
      </c>
      <c r="AA17" s="30">
        <v>2</v>
      </c>
      <c r="AB17" s="31">
        <v>3</v>
      </c>
      <c r="AC17" s="29">
        <v>3</v>
      </c>
      <c r="AD17" s="29">
        <v>5</v>
      </c>
      <c r="AE17" s="29">
        <v>3</v>
      </c>
      <c r="AF17" s="29">
        <v>2</v>
      </c>
      <c r="AG17" s="29">
        <v>5</v>
      </c>
      <c r="AH17" s="29">
        <v>5</v>
      </c>
      <c r="AI17" s="29">
        <v>5</v>
      </c>
      <c r="AJ17" s="29">
        <v>1</v>
      </c>
      <c r="AK17" s="32"/>
      <c r="AL17" s="45">
        <v>0.48472222222222222</v>
      </c>
      <c r="AM17" s="36">
        <v>0.67569444444444438</v>
      </c>
      <c r="AN17" s="22">
        <f>AM17-AL17</f>
        <v>0.19097222222222215</v>
      </c>
      <c r="AO17" s="27">
        <f>COUNTIF(J17:AJ17,$AO$6)</f>
        <v>0</v>
      </c>
      <c r="AP17" s="29">
        <f>COUNTIF(J17:AJ17,$AP$6)</f>
        <v>2</v>
      </c>
      <c r="AQ17" s="29">
        <f>COUNTIF(J17:AJ17,$AQ$6)</f>
        <v>3</v>
      </c>
      <c r="AR17" s="29">
        <f>COUNTIF(J17:AJ17,$AR$6)</f>
        <v>10</v>
      </c>
      <c r="AS17" s="29">
        <f>COUNTIF(J17:AJ17,$AS$6)</f>
        <v>12</v>
      </c>
      <c r="AT17" s="50"/>
      <c r="AU17" s="35"/>
      <c r="AV17" s="25"/>
    </row>
    <row r="18" spans="1:48" ht="18" x14ac:dyDescent="0.2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46"/>
      <c r="AM18" s="38"/>
      <c r="AN18" s="38"/>
      <c r="AO18" s="38"/>
      <c r="AP18" s="38"/>
      <c r="AQ18" s="38"/>
      <c r="AR18" s="38"/>
      <c r="AS18" s="38"/>
      <c r="AT18" s="38"/>
      <c r="AU18" s="38"/>
      <c r="AV18" s="38"/>
    </row>
    <row r="19" spans="1:48" ht="18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</row>
    <row r="20" spans="1:48" ht="37.5" customHeight="1" thickBot="1" x14ac:dyDescent="0.3">
      <c r="A20" s="81" t="s">
        <v>66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</row>
    <row r="21" spans="1:48" ht="20.25" customHeight="1" thickBot="1" x14ac:dyDescent="0.3">
      <c r="A21" s="2" t="s">
        <v>10</v>
      </c>
      <c r="B21" s="3" t="s">
        <v>0</v>
      </c>
      <c r="C21" s="4" t="s">
        <v>3</v>
      </c>
      <c r="D21" s="4" t="s">
        <v>4</v>
      </c>
      <c r="E21" s="4" t="s">
        <v>5</v>
      </c>
      <c r="F21" s="5" t="s">
        <v>6</v>
      </c>
      <c r="G21" s="6" t="s">
        <v>79</v>
      </c>
      <c r="H21" s="3" t="s">
        <v>80</v>
      </c>
      <c r="I21" s="4" t="s">
        <v>81</v>
      </c>
      <c r="J21" s="6">
        <v>1</v>
      </c>
      <c r="K21" s="4">
        <v>2</v>
      </c>
      <c r="L21" s="4">
        <v>3</v>
      </c>
      <c r="M21" s="4">
        <v>4</v>
      </c>
      <c r="N21" s="4">
        <v>5</v>
      </c>
      <c r="O21" s="4">
        <v>6</v>
      </c>
      <c r="P21" s="4">
        <v>7</v>
      </c>
      <c r="Q21" s="4">
        <v>8</v>
      </c>
      <c r="R21" s="4">
        <v>9</v>
      </c>
      <c r="S21" s="6">
        <v>1</v>
      </c>
      <c r="T21" s="4">
        <v>2</v>
      </c>
      <c r="U21" s="4">
        <v>3</v>
      </c>
      <c r="V21" s="4">
        <v>4</v>
      </c>
      <c r="W21" s="4">
        <v>5</v>
      </c>
      <c r="X21" s="4">
        <v>6</v>
      </c>
      <c r="Y21" s="4">
        <v>7</v>
      </c>
      <c r="Z21" s="4">
        <v>8</v>
      </c>
      <c r="AA21" s="7">
        <v>9</v>
      </c>
      <c r="AB21" s="8">
        <v>1</v>
      </c>
      <c r="AC21" s="4">
        <v>2</v>
      </c>
      <c r="AD21" s="4">
        <v>3</v>
      </c>
      <c r="AE21" s="4">
        <v>4</v>
      </c>
      <c r="AF21" s="4">
        <v>5</v>
      </c>
      <c r="AG21" s="4">
        <v>6</v>
      </c>
      <c r="AH21" s="4">
        <v>7</v>
      </c>
      <c r="AI21" s="4">
        <v>8</v>
      </c>
      <c r="AJ21" s="4">
        <v>9</v>
      </c>
      <c r="AK21" s="9" t="s">
        <v>1</v>
      </c>
      <c r="AL21" s="6" t="s">
        <v>7</v>
      </c>
      <c r="AM21" s="4" t="s">
        <v>8</v>
      </c>
      <c r="AN21" s="9" t="s">
        <v>9</v>
      </c>
      <c r="AO21" s="3">
        <v>0</v>
      </c>
      <c r="AP21" s="4">
        <v>1</v>
      </c>
      <c r="AQ21" s="4">
        <v>2</v>
      </c>
      <c r="AR21" s="4">
        <v>3</v>
      </c>
      <c r="AS21" s="4">
        <v>5</v>
      </c>
      <c r="AT21" s="4" t="s">
        <v>2</v>
      </c>
      <c r="AU21" s="10">
        <v>20</v>
      </c>
      <c r="AV21" s="11"/>
    </row>
    <row r="22" spans="1:48" ht="20.25" customHeight="1" thickBot="1" x14ac:dyDescent="0.3">
      <c r="A22" s="12">
        <v>1</v>
      </c>
      <c r="B22" s="63">
        <v>16</v>
      </c>
      <c r="C22" s="64" t="s">
        <v>27</v>
      </c>
      <c r="D22" s="64" t="s">
        <v>26</v>
      </c>
      <c r="E22" s="63" t="s">
        <v>71</v>
      </c>
      <c r="F22" s="14">
        <f>SUM(G22:I22)</f>
        <v>36</v>
      </c>
      <c r="G22" s="15">
        <f t="shared" ref="G22:G28" si="0">SUM(J22:R22)</f>
        <v>13</v>
      </c>
      <c r="H22" s="13">
        <f t="shared" ref="H22:H28" si="1">SUM(S22:AA22)</f>
        <v>13</v>
      </c>
      <c r="I22" s="16">
        <f t="shared" ref="I22:I28" si="2">SUM(AB22:AJ22)</f>
        <v>10</v>
      </c>
      <c r="J22" s="28">
        <v>0</v>
      </c>
      <c r="K22" s="29">
        <v>5</v>
      </c>
      <c r="L22" s="29">
        <v>2</v>
      </c>
      <c r="M22" s="29">
        <v>0</v>
      </c>
      <c r="N22" s="29">
        <v>0</v>
      </c>
      <c r="O22" s="29">
        <v>3</v>
      </c>
      <c r="P22" s="29">
        <v>1</v>
      </c>
      <c r="Q22" s="29">
        <v>1</v>
      </c>
      <c r="R22" s="29">
        <v>1</v>
      </c>
      <c r="S22" s="28">
        <v>0</v>
      </c>
      <c r="T22" s="29">
        <v>3</v>
      </c>
      <c r="U22" s="29">
        <v>5</v>
      </c>
      <c r="V22" s="29">
        <v>0</v>
      </c>
      <c r="W22" s="29">
        <v>0</v>
      </c>
      <c r="X22" s="29">
        <v>3</v>
      </c>
      <c r="Y22" s="29">
        <v>1</v>
      </c>
      <c r="Z22" s="29">
        <v>1</v>
      </c>
      <c r="AA22" s="30">
        <v>0</v>
      </c>
      <c r="AB22" s="31">
        <v>0</v>
      </c>
      <c r="AC22" s="29">
        <v>3</v>
      </c>
      <c r="AD22" s="29">
        <v>1</v>
      </c>
      <c r="AE22" s="29">
        <v>0</v>
      </c>
      <c r="AF22" s="29">
        <v>0</v>
      </c>
      <c r="AG22" s="29">
        <v>3</v>
      </c>
      <c r="AH22" s="29">
        <v>1</v>
      </c>
      <c r="AI22" s="29">
        <v>2</v>
      </c>
      <c r="AJ22" s="29">
        <v>0</v>
      </c>
      <c r="AK22" s="32"/>
      <c r="AL22" s="40">
        <v>0.47916666666666669</v>
      </c>
      <c r="AM22" s="36">
        <v>0.65486111111111112</v>
      </c>
      <c r="AN22" s="22">
        <f t="shared" ref="AN22:AN28" si="3">AM22-AL22</f>
        <v>0.17569444444444443</v>
      </c>
      <c r="AO22" s="27">
        <f t="shared" ref="AO22:AO28" si="4">COUNTIF(J22:AJ22,$AO$6)</f>
        <v>11</v>
      </c>
      <c r="AP22" s="29">
        <f t="shared" ref="AP22:AP28" si="5">COUNTIF(J22:AJ22,$AP$6)</f>
        <v>7</v>
      </c>
      <c r="AQ22" s="29">
        <f t="shared" ref="AQ22:AQ28" si="6">COUNTIF(J22:AJ22,$AQ$6)</f>
        <v>2</v>
      </c>
      <c r="AR22" s="29">
        <f t="shared" ref="AR22:AR28" si="7">COUNTIF(J22:AJ22,$AR$6)</f>
        <v>5</v>
      </c>
      <c r="AS22" s="29">
        <f t="shared" ref="AS22:AS28" si="8">COUNTIF(J22:AJ22,$AS$6)</f>
        <v>2</v>
      </c>
      <c r="AT22" s="37"/>
      <c r="AU22" s="35"/>
      <c r="AV22" s="25"/>
    </row>
    <row r="23" spans="1:48" ht="20.25" customHeight="1" thickBot="1" x14ac:dyDescent="0.3">
      <c r="A23" s="26">
        <v>2</v>
      </c>
      <c r="B23" s="63">
        <v>31</v>
      </c>
      <c r="C23" s="64" t="s">
        <v>100</v>
      </c>
      <c r="D23" s="64" t="s">
        <v>99</v>
      </c>
      <c r="E23" s="63" t="s">
        <v>42</v>
      </c>
      <c r="F23" s="14">
        <f>SUM(G23:I23)</f>
        <v>54</v>
      </c>
      <c r="G23" s="15">
        <f t="shared" si="0"/>
        <v>24</v>
      </c>
      <c r="H23" s="13">
        <f t="shared" si="1"/>
        <v>16</v>
      </c>
      <c r="I23" s="16">
        <f t="shared" si="2"/>
        <v>14</v>
      </c>
      <c r="J23" s="28">
        <v>0</v>
      </c>
      <c r="K23" s="29">
        <v>3</v>
      </c>
      <c r="L23" s="29">
        <v>2</v>
      </c>
      <c r="M23" s="29">
        <v>5</v>
      </c>
      <c r="N23" s="29">
        <v>3</v>
      </c>
      <c r="O23" s="29">
        <v>3</v>
      </c>
      <c r="P23" s="29">
        <v>5</v>
      </c>
      <c r="Q23" s="29">
        <v>1</v>
      </c>
      <c r="R23" s="29">
        <v>2</v>
      </c>
      <c r="S23" s="28">
        <v>0</v>
      </c>
      <c r="T23" s="29">
        <v>3</v>
      </c>
      <c r="U23" s="29">
        <v>2</v>
      </c>
      <c r="V23" s="29">
        <v>5</v>
      </c>
      <c r="W23" s="29">
        <v>0</v>
      </c>
      <c r="X23" s="29">
        <v>3</v>
      </c>
      <c r="Y23" s="29">
        <v>3</v>
      </c>
      <c r="Z23" s="29">
        <v>0</v>
      </c>
      <c r="AA23" s="30">
        <v>0</v>
      </c>
      <c r="AB23" s="31">
        <v>0</v>
      </c>
      <c r="AC23" s="29">
        <v>3</v>
      </c>
      <c r="AD23" s="29">
        <v>1</v>
      </c>
      <c r="AE23" s="29">
        <v>0</v>
      </c>
      <c r="AF23" s="29">
        <v>0</v>
      </c>
      <c r="AG23" s="29">
        <v>3</v>
      </c>
      <c r="AH23" s="29">
        <v>1</v>
      </c>
      <c r="AI23" s="29">
        <v>1</v>
      </c>
      <c r="AJ23" s="29">
        <v>5</v>
      </c>
      <c r="AK23" s="39"/>
      <c r="AL23" s="33">
        <v>0.4826388888888889</v>
      </c>
      <c r="AM23" s="34">
        <v>0.66249999999999998</v>
      </c>
      <c r="AN23" s="22">
        <f t="shared" si="3"/>
        <v>0.17986111111111108</v>
      </c>
      <c r="AO23" s="27">
        <f t="shared" si="4"/>
        <v>8</v>
      </c>
      <c r="AP23" s="29">
        <f t="shared" si="5"/>
        <v>4</v>
      </c>
      <c r="AQ23" s="29">
        <f t="shared" si="6"/>
        <v>3</v>
      </c>
      <c r="AR23" s="29">
        <f t="shared" si="7"/>
        <v>8</v>
      </c>
      <c r="AS23" s="29">
        <f t="shared" si="8"/>
        <v>4</v>
      </c>
      <c r="AT23" s="29"/>
      <c r="AU23" s="35"/>
      <c r="AV23" s="25"/>
    </row>
    <row r="24" spans="1:48" s="73" customFormat="1" ht="20.25" customHeight="1" thickBot="1" x14ac:dyDescent="0.3">
      <c r="A24" s="26">
        <v>3</v>
      </c>
      <c r="B24" s="67">
        <v>17</v>
      </c>
      <c r="C24" s="64" t="s">
        <v>61</v>
      </c>
      <c r="D24" s="64" t="s">
        <v>60</v>
      </c>
      <c r="E24" s="67" t="s">
        <v>41</v>
      </c>
      <c r="F24" s="14">
        <f>SUM(G24:I24)</f>
        <v>69</v>
      </c>
      <c r="G24" s="15">
        <f t="shared" si="0"/>
        <v>29</v>
      </c>
      <c r="H24" s="13">
        <f t="shared" si="1"/>
        <v>16</v>
      </c>
      <c r="I24" s="16">
        <f t="shared" si="2"/>
        <v>24</v>
      </c>
      <c r="J24" s="28">
        <v>5</v>
      </c>
      <c r="K24" s="29">
        <v>3</v>
      </c>
      <c r="L24" s="29">
        <v>5</v>
      </c>
      <c r="M24" s="29">
        <v>3</v>
      </c>
      <c r="N24" s="29">
        <v>1</v>
      </c>
      <c r="O24" s="29">
        <v>3</v>
      </c>
      <c r="P24" s="29">
        <v>5</v>
      </c>
      <c r="Q24" s="29">
        <v>3</v>
      </c>
      <c r="R24" s="29">
        <v>1</v>
      </c>
      <c r="S24" s="28">
        <v>0</v>
      </c>
      <c r="T24" s="29">
        <v>3</v>
      </c>
      <c r="U24" s="29">
        <v>3</v>
      </c>
      <c r="V24" s="29">
        <v>1</v>
      </c>
      <c r="W24" s="29">
        <v>0</v>
      </c>
      <c r="X24" s="29">
        <v>3</v>
      </c>
      <c r="Y24" s="29">
        <v>2</v>
      </c>
      <c r="Z24" s="29">
        <v>3</v>
      </c>
      <c r="AA24" s="30">
        <v>1</v>
      </c>
      <c r="AB24" s="31">
        <v>0</v>
      </c>
      <c r="AC24" s="29">
        <v>3</v>
      </c>
      <c r="AD24" s="29">
        <v>1</v>
      </c>
      <c r="AE24" s="29">
        <v>1</v>
      </c>
      <c r="AF24" s="29">
        <v>1</v>
      </c>
      <c r="AG24" s="29">
        <v>5</v>
      </c>
      <c r="AH24" s="29">
        <v>5</v>
      </c>
      <c r="AI24" s="29">
        <v>3</v>
      </c>
      <c r="AJ24" s="29">
        <v>5</v>
      </c>
      <c r="AK24" s="39"/>
      <c r="AL24" s="33">
        <v>0.48055555555555557</v>
      </c>
      <c r="AM24" s="34">
        <v>0.68263888888888891</v>
      </c>
      <c r="AN24" s="22">
        <f t="shared" si="3"/>
        <v>0.20208333333333334</v>
      </c>
      <c r="AO24" s="27">
        <f t="shared" si="4"/>
        <v>3</v>
      </c>
      <c r="AP24" s="29">
        <f t="shared" si="5"/>
        <v>7</v>
      </c>
      <c r="AQ24" s="29">
        <f t="shared" si="6"/>
        <v>1</v>
      </c>
      <c r="AR24" s="29">
        <f t="shared" si="7"/>
        <v>10</v>
      </c>
      <c r="AS24" s="29">
        <f t="shared" si="8"/>
        <v>6</v>
      </c>
      <c r="AT24" s="29"/>
      <c r="AU24" s="35"/>
      <c r="AV24" s="25"/>
    </row>
    <row r="25" spans="1:48" s="75" customFormat="1" ht="20.25" customHeight="1" thickBot="1" x14ac:dyDescent="0.3">
      <c r="A25" s="12">
        <v>4</v>
      </c>
      <c r="B25" s="67">
        <v>19</v>
      </c>
      <c r="C25" s="64" t="s">
        <v>17</v>
      </c>
      <c r="D25" s="64" t="s">
        <v>29</v>
      </c>
      <c r="E25" s="67" t="s">
        <v>21</v>
      </c>
      <c r="F25" s="14">
        <f>SUM(G25:I25)</f>
        <v>70</v>
      </c>
      <c r="G25" s="15">
        <f t="shared" si="0"/>
        <v>23</v>
      </c>
      <c r="H25" s="13">
        <f t="shared" si="1"/>
        <v>28</v>
      </c>
      <c r="I25" s="16">
        <f t="shared" si="2"/>
        <v>19</v>
      </c>
      <c r="J25" s="28">
        <v>0</v>
      </c>
      <c r="K25" s="29">
        <v>3</v>
      </c>
      <c r="L25" s="29">
        <v>2</v>
      </c>
      <c r="M25" s="29">
        <v>5</v>
      </c>
      <c r="N25" s="29">
        <v>0</v>
      </c>
      <c r="O25" s="29">
        <v>5</v>
      </c>
      <c r="P25" s="29">
        <v>1</v>
      </c>
      <c r="Q25" s="29">
        <v>2</v>
      </c>
      <c r="R25" s="29">
        <v>5</v>
      </c>
      <c r="S25" s="28">
        <v>0</v>
      </c>
      <c r="T25" s="29">
        <v>5</v>
      </c>
      <c r="U25" s="29">
        <v>3</v>
      </c>
      <c r="V25" s="29">
        <v>5</v>
      </c>
      <c r="W25" s="29">
        <v>1</v>
      </c>
      <c r="X25" s="29">
        <v>5</v>
      </c>
      <c r="Y25" s="29">
        <v>1</v>
      </c>
      <c r="Z25" s="29">
        <v>3</v>
      </c>
      <c r="AA25" s="30">
        <v>5</v>
      </c>
      <c r="AB25" s="31">
        <v>0</v>
      </c>
      <c r="AC25" s="29">
        <v>5</v>
      </c>
      <c r="AD25" s="29">
        <v>1</v>
      </c>
      <c r="AE25" s="29">
        <v>0</v>
      </c>
      <c r="AF25" s="29">
        <v>1</v>
      </c>
      <c r="AG25" s="29">
        <v>3</v>
      </c>
      <c r="AH25" s="29">
        <v>3</v>
      </c>
      <c r="AI25" s="29">
        <v>3</v>
      </c>
      <c r="AJ25" s="29">
        <v>3</v>
      </c>
      <c r="AK25" s="32"/>
      <c r="AL25" s="40">
        <v>0.47986111111111113</v>
      </c>
      <c r="AM25" s="36">
        <v>0.66875000000000007</v>
      </c>
      <c r="AN25" s="22">
        <f t="shared" si="3"/>
        <v>0.18888888888888894</v>
      </c>
      <c r="AO25" s="27">
        <f t="shared" si="4"/>
        <v>5</v>
      </c>
      <c r="AP25" s="29">
        <f t="shared" si="5"/>
        <v>5</v>
      </c>
      <c r="AQ25" s="29">
        <f t="shared" si="6"/>
        <v>2</v>
      </c>
      <c r="AR25" s="29">
        <f t="shared" si="7"/>
        <v>7</v>
      </c>
      <c r="AS25" s="29">
        <f t="shared" si="8"/>
        <v>8</v>
      </c>
      <c r="AT25" s="37"/>
      <c r="AU25" s="35"/>
      <c r="AV25" s="25"/>
    </row>
    <row r="26" spans="1:48" s="75" customFormat="1" ht="20.25" customHeight="1" thickBot="1" x14ac:dyDescent="0.3">
      <c r="A26" s="26">
        <v>5</v>
      </c>
      <c r="B26" s="67">
        <v>41</v>
      </c>
      <c r="C26" s="64" t="s">
        <v>142</v>
      </c>
      <c r="D26" s="64" t="s">
        <v>145</v>
      </c>
      <c r="E26" s="67" t="s">
        <v>147</v>
      </c>
      <c r="F26" s="14">
        <f>SUM(G26:I26)+AK26</f>
        <v>100</v>
      </c>
      <c r="G26" s="15">
        <f t="shared" si="0"/>
        <v>29</v>
      </c>
      <c r="H26" s="13">
        <f t="shared" si="1"/>
        <v>29</v>
      </c>
      <c r="I26" s="16">
        <f t="shared" si="2"/>
        <v>33</v>
      </c>
      <c r="J26" s="28">
        <v>0</v>
      </c>
      <c r="K26" s="29">
        <v>5</v>
      </c>
      <c r="L26" s="29">
        <v>3</v>
      </c>
      <c r="M26" s="29">
        <v>5</v>
      </c>
      <c r="N26" s="29">
        <v>0</v>
      </c>
      <c r="O26" s="29">
        <v>5</v>
      </c>
      <c r="P26" s="29">
        <v>5</v>
      </c>
      <c r="Q26" s="29">
        <v>3</v>
      </c>
      <c r="R26" s="29">
        <v>3</v>
      </c>
      <c r="S26" s="28">
        <v>0</v>
      </c>
      <c r="T26" s="29">
        <v>3</v>
      </c>
      <c r="U26" s="29">
        <v>5</v>
      </c>
      <c r="V26" s="29">
        <v>5</v>
      </c>
      <c r="W26" s="29">
        <v>0</v>
      </c>
      <c r="X26" s="29">
        <v>5</v>
      </c>
      <c r="Y26" s="29">
        <v>5</v>
      </c>
      <c r="Z26" s="29">
        <v>3</v>
      </c>
      <c r="AA26" s="30">
        <v>3</v>
      </c>
      <c r="AB26" s="31">
        <v>0</v>
      </c>
      <c r="AC26" s="29">
        <v>5</v>
      </c>
      <c r="AD26" s="29">
        <v>3</v>
      </c>
      <c r="AE26" s="29">
        <v>5</v>
      </c>
      <c r="AF26" s="29">
        <v>0</v>
      </c>
      <c r="AG26" s="29">
        <v>5</v>
      </c>
      <c r="AH26" s="29">
        <v>5</v>
      </c>
      <c r="AI26" s="29">
        <v>5</v>
      </c>
      <c r="AJ26" s="29">
        <v>5</v>
      </c>
      <c r="AK26" s="39">
        <v>9</v>
      </c>
      <c r="AL26" s="33">
        <v>0.48333333333333334</v>
      </c>
      <c r="AM26" s="34">
        <v>0.69791666666666663</v>
      </c>
      <c r="AN26" s="22">
        <f t="shared" si="3"/>
        <v>0.21458333333333329</v>
      </c>
      <c r="AO26" s="27">
        <f t="shared" si="4"/>
        <v>6</v>
      </c>
      <c r="AP26" s="29">
        <f t="shared" si="5"/>
        <v>0</v>
      </c>
      <c r="AQ26" s="29">
        <f t="shared" si="6"/>
        <v>0</v>
      </c>
      <c r="AR26" s="29">
        <f t="shared" si="7"/>
        <v>7</v>
      </c>
      <c r="AS26" s="29">
        <f t="shared" si="8"/>
        <v>14</v>
      </c>
      <c r="AT26" s="29"/>
      <c r="AU26" s="35"/>
      <c r="AV26" s="25"/>
    </row>
    <row r="27" spans="1:48" s="75" customFormat="1" ht="20.25" customHeight="1" thickBot="1" x14ac:dyDescent="0.3">
      <c r="A27" s="26">
        <v>6</v>
      </c>
      <c r="B27" s="67">
        <v>47</v>
      </c>
      <c r="C27" s="64" t="s">
        <v>36</v>
      </c>
      <c r="D27" s="64" t="s">
        <v>35</v>
      </c>
      <c r="E27" s="67" t="s">
        <v>132</v>
      </c>
      <c r="F27" s="14">
        <f>SUM(G27:I27)</f>
        <v>100</v>
      </c>
      <c r="G27" s="15">
        <f t="shared" si="0"/>
        <v>35</v>
      </c>
      <c r="H27" s="13">
        <f t="shared" si="1"/>
        <v>35</v>
      </c>
      <c r="I27" s="16">
        <f t="shared" si="2"/>
        <v>30</v>
      </c>
      <c r="J27" s="28">
        <v>3</v>
      </c>
      <c r="K27" s="29">
        <v>3</v>
      </c>
      <c r="L27" s="29">
        <v>3</v>
      </c>
      <c r="M27" s="29">
        <v>5</v>
      </c>
      <c r="N27" s="29">
        <v>3</v>
      </c>
      <c r="O27" s="29">
        <v>5</v>
      </c>
      <c r="P27" s="29">
        <v>5</v>
      </c>
      <c r="Q27" s="29">
        <v>5</v>
      </c>
      <c r="R27" s="29">
        <v>3</v>
      </c>
      <c r="S27" s="28">
        <v>1</v>
      </c>
      <c r="T27" s="29">
        <v>5</v>
      </c>
      <c r="U27" s="29">
        <v>1</v>
      </c>
      <c r="V27" s="29">
        <v>5</v>
      </c>
      <c r="W27" s="29">
        <v>5</v>
      </c>
      <c r="X27" s="29">
        <v>5</v>
      </c>
      <c r="Y27" s="29">
        <v>5</v>
      </c>
      <c r="Z27" s="29">
        <v>3</v>
      </c>
      <c r="AA27" s="30">
        <v>5</v>
      </c>
      <c r="AB27" s="31">
        <v>0</v>
      </c>
      <c r="AC27" s="29">
        <v>3</v>
      </c>
      <c r="AD27" s="29">
        <v>3</v>
      </c>
      <c r="AE27" s="29">
        <v>2</v>
      </c>
      <c r="AF27" s="29">
        <v>5</v>
      </c>
      <c r="AG27" s="29">
        <v>5</v>
      </c>
      <c r="AH27" s="29">
        <v>5</v>
      </c>
      <c r="AI27" s="29">
        <v>5</v>
      </c>
      <c r="AJ27" s="29">
        <v>2</v>
      </c>
      <c r="AK27" s="39"/>
      <c r="AL27" s="41">
        <v>0.48194444444444445</v>
      </c>
      <c r="AM27" s="34">
        <v>0.67013888888888884</v>
      </c>
      <c r="AN27" s="22">
        <f t="shared" si="3"/>
        <v>0.18819444444444439</v>
      </c>
      <c r="AO27" s="27">
        <f t="shared" si="4"/>
        <v>1</v>
      </c>
      <c r="AP27" s="29">
        <f t="shared" si="5"/>
        <v>2</v>
      </c>
      <c r="AQ27" s="29">
        <f t="shared" si="6"/>
        <v>2</v>
      </c>
      <c r="AR27" s="29">
        <f t="shared" si="7"/>
        <v>8</v>
      </c>
      <c r="AS27" s="29">
        <f t="shared" si="8"/>
        <v>14</v>
      </c>
      <c r="AT27" s="37"/>
      <c r="AU27" s="35"/>
      <c r="AV27" s="25"/>
    </row>
    <row r="28" spans="1:48" s="78" customFormat="1" ht="20.25" customHeight="1" x14ac:dyDescent="0.25">
      <c r="A28" s="26">
        <v>7</v>
      </c>
      <c r="B28" s="67">
        <v>44</v>
      </c>
      <c r="C28" s="64" t="s">
        <v>38</v>
      </c>
      <c r="D28" s="64" t="s">
        <v>37</v>
      </c>
      <c r="E28" s="67" t="s">
        <v>42</v>
      </c>
      <c r="F28" s="14">
        <f>SUM(G28:I28)</f>
        <v>29</v>
      </c>
      <c r="G28" s="15">
        <f t="shared" si="0"/>
        <v>29</v>
      </c>
      <c r="H28" s="13">
        <f t="shared" si="1"/>
        <v>0</v>
      </c>
      <c r="I28" s="16">
        <f t="shared" si="2"/>
        <v>0</v>
      </c>
      <c r="J28" s="28">
        <v>0</v>
      </c>
      <c r="K28" s="29">
        <v>5</v>
      </c>
      <c r="L28" s="29">
        <v>3</v>
      </c>
      <c r="M28" s="29">
        <v>5</v>
      </c>
      <c r="N28" s="29">
        <v>5</v>
      </c>
      <c r="O28" s="29">
        <v>3</v>
      </c>
      <c r="P28" s="29">
        <v>5</v>
      </c>
      <c r="Q28" s="29">
        <v>1</v>
      </c>
      <c r="R28" s="29">
        <v>2</v>
      </c>
      <c r="S28" s="28"/>
      <c r="T28" s="29"/>
      <c r="U28" s="29"/>
      <c r="V28" s="29"/>
      <c r="W28" s="29"/>
      <c r="X28" s="29"/>
      <c r="Y28" s="29"/>
      <c r="Z28" s="29"/>
      <c r="AA28" s="30"/>
      <c r="AB28" s="31"/>
      <c r="AC28" s="29"/>
      <c r="AD28" s="29"/>
      <c r="AE28" s="29"/>
      <c r="AF28" s="29"/>
      <c r="AG28" s="29"/>
      <c r="AH28" s="29"/>
      <c r="AI28" s="29"/>
      <c r="AJ28" s="29"/>
      <c r="AK28" s="32"/>
      <c r="AL28" s="33">
        <v>0.48125000000000001</v>
      </c>
      <c r="AM28" s="34"/>
      <c r="AN28" s="22">
        <f t="shared" si="3"/>
        <v>-0.48125000000000001</v>
      </c>
      <c r="AO28" s="27">
        <f t="shared" si="4"/>
        <v>1</v>
      </c>
      <c r="AP28" s="29">
        <f t="shared" si="5"/>
        <v>1</v>
      </c>
      <c r="AQ28" s="29">
        <f t="shared" si="6"/>
        <v>1</v>
      </c>
      <c r="AR28" s="29">
        <f t="shared" si="7"/>
        <v>2</v>
      </c>
      <c r="AS28" s="29">
        <f t="shared" si="8"/>
        <v>4</v>
      </c>
      <c r="AT28" s="29"/>
      <c r="AU28" s="35"/>
      <c r="AV28" s="25"/>
    </row>
    <row r="29" spans="1:48" ht="18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</row>
    <row r="30" spans="1:48" ht="37.5" customHeight="1" thickBot="1" x14ac:dyDescent="0.3">
      <c r="A30" s="81" t="s">
        <v>67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</row>
    <row r="31" spans="1:48" ht="20.25" customHeight="1" thickBot="1" x14ac:dyDescent="0.3">
      <c r="A31" s="2" t="s">
        <v>10</v>
      </c>
      <c r="B31" s="3" t="s">
        <v>0</v>
      </c>
      <c r="C31" s="4" t="s">
        <v>3</v>
      </c>
      <c r="D31" s="4" t="s">
        <v>4</v>
      </c>
      <c r="E31" s="4" t="s">
        <v>5</v>
      </c>
      <c r="F31" s="5" t="s">
        <v>6</v>
      </c>
      <c r="G31" s="6" t="s">
        <v>79</v>
      </c>
      <c r="H31" s="3" t="s">
        <v>80</v>
      </c>
      <c r="I31" s="4" t="s">
        <v>81</v>
      </c>
      <c r="J31" s="6">
        <v>1</v>
      </c>
      <c r="K31" s="4">
        <v>2</v>
      </c>
      <c r="L31" s="4">
        <v>3</v>
      </c>
      <c r="M31" s="4">
        <v>4</v>
      </c>
      <c r="N31" s="4">
        <v>5</v>
      </c>
      <c r="O31" s="4">
        <v>6</v>
      </c>
      <c r="P31" s="4">
        <v>7</v>
      </c>
      <c r="Q31" s="4">
        <v>8</v>
      </c>
      <c r="R31" s="4">
        <v>9</v>
      </c>
      <c r="S31" s="6">
        <v>1</v>
      </c>
      <c r="T31" s="4">
        <v>2</v>
      </c>
      <c r="U31" s="4">
        <v>3</v>
      </c>
      <c r="V31" s="4">
        <v>4</v>
      </c>
      <c r="W31" s="4">
        <v>5</v>
      </c>
      <c r="X31" s="4">
        <v>6</v>
      </c>
      <c r="Y31" s="4">
        <v>7</v>
      </c>
      <c r="Z31" s="4">
        <v>8</v>
      </c>
      <c r="AA31" s="7">
        <v>9</v>
      </c>
      <c r="AB31" s="8">
        <v>1</v>
      </c>
      <c r="AC31" s="4">
        <v>2</v>
      </c>
      <c r="AD31" s="4">
        <v>3</v>
      </c>
      <c r="AE31" s="4">
        <v>4</v>
      </c>
      <c r="AF31" s="4">
        <v>5</v>
      </c>
      <c r="AG31" s="4">
        <v>6</v>
      </c>
      <c r="AH31" s="4">
        <v>7</v>
      </c>
      <c r="AI31" s="4">
        <v>8</v>
      </c>
      <c r="AJ31" s="4">
        <v>9</v>
      </c>
      <c r="AK31" s="9" t="s">
        <v>1</v>
      </c>
      <c r="AL31" s="6" t="s">
        <v>7</v>
      </c>
      <c r="AM31" s="4" t="s">
        <v>8</v>
      </c>
      <c r="AN31" s="9" t="s">
        <v>9</v>
      </c>
      <c r="AO31" s="3">
        <v>0</v>
      </c>
      <c r="AP31" s="4">
        <v>1</v>
      </c>
      <c r="AQ31" s="4">
        <v>2</v>
      </c>
      <c r="AR31" s="4">
        <v>3</v>
      </c>
      <c r="AS31" s="4">
        <v>5</v>
      </c>
      <c r="AT31" s="4" t="s">
        <v>2</v>
      </c>
      <c r="AU31" s="10">
        <v>20</v>
      </c>
      <c r="AV31" s="11"/>
    </row>
    <row r="32" spans="1:48" ht="20.25" customHeight="1" thickBot="1" x14ac:dyDescent="0.3">
      <c r="A32" s="12">
        <v>1</v>
      </c>
      <c r="B32" s="63">
        <v>14</v>
      </c>
      <c r="C32" s="64" t="s">
        <v>40</v>
      </c>
      <c r="D32" s="64" t="s">
        <v>74</v>
      </c>
      <c r="E32" s="63" t="s">
        <v>91</v>
      </c>
      <c r="F32" s="14">
        <f>SUM(G32:I32)+AK32</f>
        <v>41</v>
      </c>
      <c r="G32" s="15">
        <f t="shared" ref="G32:G40" si="9">SUM(J32:R32)</f>
        <v>16</v>
      </c>
      <c r="H32" s="13">
        <f t="shared" ref="H32:H40" si="10">SUM(S32:AA32)</f>
        <v>11</v>
      </c>
      <c r="I32" s="16">
        <f t="shared" ref="I32:I40" si="11">SUM(AB32:AJ32)</f>
        <v>11</v>
      </c>
      <c r="J32" s="15">
        <v>0</v>
      </c>
      <c r="K32" s="16">
        <v>3</v>
      </c>
      <c r="L32" s="16">
        <v>3</v>
      </c>
      <c r="M32" s="16">
        <v>0</v>
      </c>
      <c r="N32" s="16">
        <v>1</v>
      </c>
      <c r="O32" s="16">
        <v>3</v>
      </c>
      <c r="P32" s="16">
        <v>1</v>
      </c>
      <c r="Q32" s="16">
        <v>5</v>
      </c>
      <c r="R32" s="16">
        <v>0</v>
      </c>
      <c r="S32" s="15">
        <v>0</v>
      </c>
      <c r="T32" s="16">
        <v>5</v>
      </c>
      <c r="U32" s="16">
        <v>0</v>
      </c>
      <c r="V32" s="16">
        <v>0</v>
      </c>
      <c r="W32" s="16">
        <v>0</v>
      </c>
      <c r="X32" s="16">
        <v>3</v>
      </c>
      <c r="Y32" s="16">
        <v>0</v>
      </c>
      <c r="Z32" s="16">
        <v>3</v>
      </c>
      <c r="AA32" s="17">
        <v>0</v>
      </c>
      <c r="AB32" s="18">
        <v>0</v>
      </c>
      <c r="AC32" s="16">
        <v>3</v>
      </c>
      <c r="AD32" s="16">
        <v>2</v>
      </c>
      <c r="AE32" s="16">
        <v>0</v>
      </c>
      <c r="AF32" s="16">
        <v>1</v>
      </c>
      <c r="AG32" s="16">
        <v>3</v>
      </c>
      <c r="AH32" s="16">
        <v>0</v>
      </c>
      <c r="AI32" s="16">
        <v>2</v>
      </c>
      <c r="AJ32" s="16">
        <v>0</v>
      </c>
      <c r="AK32" s="19">
        <v>3</v>
      </c>
      <c r="AL32" s="20">
        <v>0.47638888888888892</v>
      </c>
      <c r="AM32" s="21">
        <v>0.68680555555555556</v>
      </c>
      <c r="AN32" s="22">
        <f t="shared" ref="AN32:AN40" si="12">AM32-AL32</f>
        <v>0.21041666666666664</v>
      </c>
      <c r="AO32" s="13">
        <f t="shared" ref="AO32:AO40" si="13">COUNTIF(J32:AJ32,$AO$6)</f>
        <v>13</v>
      </c>
      <c r="AP32" s="16">
        <f t="shared" ref="AP32:AP40" si="14">COUNTIF(J32:AJ32,$AP$6)</f>
        <v>3</v>
      </c>
      <c r="AQ32" s="16">
        <f t="shared" ref="AQ32:AQ40" si="15">COUNTIF(J32:AJ32,$AQ$6)</f>
        <v>2</v>
      </c>
      <c r="AR32" s="16">
        <f t="shared" ref="AR32:AR40" si="16">COUNTIF(J32:AJ32,$AR$6)</f>
        <v>7</v>
      </c>
      <c r="AS32" s="16">
        <f t="shared" ref="AS32:AS40" si="17">COUNTIF(J32:AJ32,$AS$6)</f>
        <v>2</v>
      </c>
      <c r="AT32" s="49"/>
      <c r="AU32" s="24"/>
      <c r="AV32" s="25"/>
    </row>
    <row r="33" spans="1:48" ht="20.25" customHeight="1" thickBot="1" x14ac:dyDescent="0.3">
      <c r="A33" s="12">
        <v>2</v>
      </c>
      <c r="B33" s="63">
        <v>30</v>
      </c>
      <c r="C33" s="64" t="s">
        <v>143</v>
      </c>
      <c r="D33" s="64" t="s">
        <v>146</v>
      </c>
      <c r="E33" s="63" t="s">
        <v>148</v>
      </c>
      <c r="F33" s="14">
        <f>SUM(G33:I33)</f>
        <v>52</v>
      </c>
      <c r="G33" s="15">
        <f t="shared" si="9"/>
        <v>20</v>
      </c>
      <c r="H33" s="13">
        <f t="shared" si="10"/>
        <v>18</v>
      </c>
      <c r="I33" s="16">
        <f t="shared" si="11"/>
        <v>14</v>
      </c>
      <c r="J33" s="28">
        <v>2</v>
      </c>
      <c r="K33" s="29">
        <v>3</v>
      </c>
      <c r="L33" s="29">
        <v>3</v>
      </c>
      <c r="M33" s="29">
        <v>0</v>
      </c>
      <c r="N33" s="29">
        <v>3</v>
      </c>
      <c r="O33" s="29">
        <v>3</v>
      </c>
      <c r="P33" s="29">
        <v>3</v>
      </c>
      <c r="Q33" s="29">
        <v>3</v>
      </c>
      <c r="R33" s="29">
        <v>0</v>
      </c>
      <c r="S33" s="28">
        <v>0</v>
      </c>
      <c r="T33" s="29">
        <v>3</v>
      </c>
      <c r="U33" s="29">
        <v>0</v>
      </c>
      <c r="V33" s="29">
        <v>5</v>
      </c>
      <c r="W33" s="29">
        <v>3</v>
      </c>
      <c r="X33" s="29">
        <v>3</v>
      </c>
      <c r="Y33" s="29">
        <v>0</v>
      </c>
      <c r="Z33" s="29">
        <v>3</v>
      </c>
      <c r="AA33" s="30">
        <v>1</v>
      </c>
      <c r="AB33" s="31">
        <v>0</v>
      </c>
      <c r="AC33" s="29">
        <v>3</v>
      </c>
      <c r="AD33" s="29">
        <v>3</v>
      </c>
      <c r="AE33" s="29">
        <v>1</v>
      </c>
      <c r="AF33" s="29">
        <v>0</v>
      </c>
      <c r="AG33" s="29">
        <v>3</v>
      </c>
      <c r="AH33" s="29">
        <v>1</v>
      </c>
      <c r="AI33" s="29">
        <v>3</v>
      </c>
      <c r="AJ33" s="29">
        <v>0</v>
      </c>
      <c r="AK33" s="32"/>
      <c r="AL33" s="20">
        <v>0.4777777777777778</v>
      </c>
      <c r="AM33" s="21">
        <v>0.67847222222222225</v>
      </c>
      <c r="AN33" s="22">
        <f t="shared" si="12"/>
        <v>0.20069444444444445</v>
      </c>
      <c r="AO33" s="13">
        <f t="shared" si="13"/>
        <v>8</v>
      </c>
      <c r="AP33" s="16">
        <f t="shared" si="14"/>
        <v>3</v>
      </c>
      <c r="AQ33" s="16">
        <f t="shared" si="15"/>
        <v>1</v>
      </c>
      <c r="AR33" s="16">
        <f t="shared" si="16"/>
        <v>14</v>
      </c>
      <c r="AS33" s="16">
        <f t="shared" si="17"/>
        <v>1</v>
      </c>
      <c r="AT33" s="49"/>
      <c r="AU33" s="24"/>
      <c r="AV33" s="25"/>
    </row>
    <row r="34" spans="1:48" ht="20.25" customHeight="1" thickBot="1" x14ac:dyDescent="0.3">
      <c r="A34" s="12">
        <v>3</v>
      </c>
      <c r="B34" s="63">
        <v>13</v>
      </c>
      <c r="C34" s="64" t="s">
        <v>64</v>
      </c>
      <c r="D34" s="64" t="s">
        <v>63</v>
      </c>
      <c r="E34" s="63" t="s">
        <v>41</v>
      </c>
      <c r="F34" s="14">
        <f>SUM(G34:I34)</f>
        <v>53</v>
      </c>
      <c r="G34" s="15">
        <f t="shared" si="9"/>
        <v>27</v>
      </c>
      <c r="H34" s="13">
        <f t="shared" si="10"/>
        <v>11</v>
      </c>
      <c r="I34" s="16">
        <f t="shared" si="11"/>
        <v>15</v>
      </c>
      <c r="J34" s="28">
        <v>3</v>
      </c>
      <c r="K34" s="29">
        <v>5</v>
      </c>
      <c r="L34" s="29">
        <v>3</v>
      </c>
      <c r="M34" s="29">
        <v>3</v>
      </c>
      <c r="N34" s="29">
        <v>3</v>
      </c>
      <c r="O34" s="29">
        <v>5</v>
      </c>
      <c r="P34" s="29">
        <v>0</v>
      </c>
      <c r="Q34" s="29">
        <v>5</v>
      </c>
      <c r="R34" s="29">
        <v>0</v>
      </c>
      <c r="S34" s="28">
        <v>0</v>
      </c>
      <c r="T34" s="29">
        <v>3</v>
      </c>
      <c r="U34" s="29">
        <v>2</v>
      </c>
      <c r="V34" s="29">
        <v>0</v>
      </c>
      <c r="W34" s="29">
        <v>3</v>
      </c>
      <c r="X34" s="29">
        <v>3</v>
      </c>
      <c r="Y34" s="29">
        <v>0</v>
      </c>
      <c r="Z34" s="29">
        <v>0</v>
      </c>
      <c r="AA34" s="30">
        <v>0</v>
      </c>
      <c r="AB34" s="31">
        <v>0</v>
      </c>
      <c r="AC34" s="29">
        <v>3</v>
      </c>
      <c r="AD34" s="29">
        <v>3</v>
      </c>
      <c r="AE34" s="29">
        <v>0</v>
      </c>
      <c r="AF34" s="29">
        <v>1</v>
      </c>
      <c r="AG34" s="29">
        <v>3</v>
      </c>
      <c r="AH34" s="29">
        <v>0</v>
      </c>
      <c r="AI34" s="29">
        <v>5</v>
      </c>
      <c r="AJ34" s="29">
        <v>0</v>
      </c>
      <c r="AK34" s="39"/>
      <c r="AL34" s="20">
        <v>0.47361111111111115</v>
      </c>
      <c r="AM34" s="21">
        <v>0.6743055555555556</v>
      </c>
      <c r="AN34" s="22">
        <f t="shared" si="12"/>
        <v>0.20069444444444445</v>
      </c>
      <c r="AO34" s="13">
        <f t="shared" si="13"/>
        <v>11</v>
      </c>
      <c r="AP34" s="16">
        <f t="shared" si="14"/>
        <v>1</v>
      </c>
      <c r="AQ34" s="16">
        <f t="shared" si="15"/>
        <v>1</v>
      </c>
      <c r="AR34" s="16">
        <f t="shared" si="16"/>
        <v>10</v>
      </c>
      <c r="AS34" s="16">
        <f t="shared" si="17"/>
        <v>4</v>
      </c>
      <c r="AT34" s="49"/>
      <c r="AU34" s="24"/>
      <c r="AV34" s="25"/>
    </row>
    <row r="35" spans="1:48" ht="20.25" customHeight="1" thickBot="1" x14ac:dyDescent="0.3">
      <c r="A35" s="12">
        <v>4</v>
      </c>
      <c r="B35" s="63">
        <v>15</v>
      </c>
      <c r="C35" s="64" t="s">
        <v>40</v>
      </c>
      <c r="D35" s="64" t="s">
        <v>39</v>
      </c>
      <c r="E35" s="63" t="s">
        <v>90</v>
      </c>
      <c r="F35" s="14">
        <f>SUM(G35:I35)</f>
        <v>56</v>
      </c>
      <c r="G35" s="15">
        <f t="shared" si="9"/>
        <v>24</v>
      </c>
      <c r="H35" s="13">
        <f t="shared" si="10"/>
        <v>17</v>
      </c>
      <c r="I35" s="16">
        <f t="shared" si="11"/>
        <v>15</v>
      </c>
      <c r="J35" s="28">
        <v>0</v>
      </c>
      <c r="K35" s="29">
        <v>3</v>
      </c>
      <c r="L35" s="29">
        <v>2</v>
      </c>
      <c r="M35" s="29">
        <v>3</v>
      </c>
      <c r="N35" s="29">
        <v>5</v>
      </c>
      <c r="O35" s="29">
        <v>3</v>
      </c>
      <c r="P35" s="29">
        <v>2</v>
      </c>
      <c r="Q35" s="29">
        <v>5</v>
      </c>
      <c r="R35" s="29">
        <v>1</v>
      </c>
      <c r="S35" s="28">
        <v>0</v>
      </c>
      <c r="T35" s="29">
        <v>3</v>
      </c>
      <c r="U35" s="29">
        <v>2</v>
      </c>
      <c r="V35" s="29">
        <v>1</v>
      </c>
      <c r="W35" s="29">
        <v>3</v>
      </c>
      <c r="X35" s="29">
        <v>3</v>
      </c>
      <c r="Y35" s="29">
        <v>0</v>
      </c>
      <c r="Z35" s="29">
        <v>5</v>
      </c>
      <c r="AA35" s="30">
        <v>0</v>
      </c>
      <c r="AB35" s="31">
        <v>0</v>
      </c>
      <c r="AC35" s="29">
        <v>3</v>
      </c>
      <c r="AD35" s="29">
        <v>3</v>
      </c>
      <c r="AE35" s="29">
        <v>2</v>
      </c>
      <c r="AF35" s="29">
        <v>1</v>
      </c>
      <c r="AG35" s="29">
        <v>3</v>
      </c>
      <c r="AH35" s="29">
        <v>0</v>
      </c>
      <c r="AI35" s="29">
        <v>3</v>
      </c>
      <c r="AJ35" s="29">
        <v>0</v>
      </c>
      <c r="AK35" s="32"/>
      <c r="AL35" s="20">
        <v>0.47569444444444442</v>
      </c>
      <c r="AM35" s="21">
        <v>0.68263888888888891</v>
      </c>
      <c r="AN35" s="22">
        <f t="shared" si="12"/>
        <v>0.20694444444444449</v>
      </c>
      <c r="AO35" s="13">
        <f t="shared" si="13"/>
        <v>7</v>
      </c>
      <c r="AP35" s="16">
        <f t="shared" si="14"/>
        <v>3</v>
      </c>
      <c r="AQ35" s="16">
        <f t="shared" si="15"/>
        <v>4</v>
      </c>
      <c r="AR35" s="16">
        <f t="shared" si="16"/>
        <v>10</v>
      </c>
      <c r="AS35" s="16">
        <f t="shared" si="17"/>
        <v>3</v>
      </c>
      <c r="AT35" s="49"/>
      <c r="AU35" s="24"/>
      <c r="AV35" s="25"/>
    </row>
    <row r="36" spans="1:48" ht="20.25" customHeight="1" thickBot="1" x14ac:dyDescent="0.3">
      <c r="A36" s="12">
        <v>5</v>
      </c>
      <c r="B36" s="63">
        <v>50</v>
      </c>
      <c r="C36" s="64" t="s">
        <v>93</v>
      </c>
      <c r="D36" s="64" t="s">
        <v>73</v>
      </c>
      <c r="E36" s="63" t="s">
        <v>42</v>
      </c>
      <c r="F36" s="14">
        <f>SUM(G36:I36)</f>
        <v>69</v>
      </c>
      <c r="G36" s="15">
        <f t="shared" si="9"/>
        <v>26</v>
      </c>
      <c r="H36" s="13">
        <f t="shared" si="10"/>
        <v>20</v>
      </c>
      <c r="I36" s="16">
        <f t="shared" si="11"/>
        <v>23</v>
      </c>
      <c r="J36" s="28">
        <v>0</v>
      </c>
      <c r="K36" s="29">
        <v>5</v>
      </c>
      <c r="L36" s="29">
        <v>3</v>
      </c>
      <c r="M36" s="29">
        <v>0</v>
      </c>
      <c r="N36" s="29">
        <v>5</v>
      </c>
      <c r="O36" s="29">
        <v>5</v>
      </c>
      <c r="P36" s="29">
        <v>3</v>
      </c>
      <c r="Q36" s="29">
        <v>5</v>
      </c>
      <c r="R36" s="29">
        <v>0</v>
      </c>
      <c r="S36" s="28">
        <v>0</v>
      </c>
      <c r="T36" s="29">
        <v>3</v>
      </c>
      <c r="U36" s="29">
        <v>3</v>
      </c>
      <c r="V36" s="29">
        <v>3</v>
      </c>
      <c r="W36" s="29">
        <v>2</v>
      </c>
      <c r="X36" s="29">
        <v>3</v>
      </c>
      <c r="Y36" s="29">
        <v>1</v>
      </c>
      <c r="Z36" s="29">
        <v>5</v>
      </c>
      <c r="AA36" s="30">
        <v>0</v>
      </c>
      <c r="AB36" s="31">
        <v>2</v>
      </c>
      <c r="AC36" s="29">
        <v>3</v>
      </c>
      <c r="AD36" s="29">
        <v>3</v>
      </c>
      <c r="AE36" s="29">
        <v>1</v>
      </c>
      <c r="AF36" s="29">
        <v>3</v>
      </c>
      <c r="AG36" s="29">
        <v>3</v>
      </c>
      <c r="AH36" s="29">
        <v>5</v>
      </c>
      <c r="AI36" s="29">
        <v>3</v>
      </c>
      <c r="AJ36" s="29">
        <v>0</v>
      </c>
      <c r="AK36" s="39"/>
      <c r="AL36" s="20">
        <v>0.4770833333333333</v>
      </c>
      <c r="AM36" s="21">
        <v>0.68333333333333324</v>
      </c>
      <c r="AN36" s="22">
        <f t="shared" si="12"/>
        <v>0.20624999999999993</v>
      </c>
      <c r="AO36" s="13">
        <f t="shared" si="13"/>
        <v>6</v>
      </c>
      <c r="AP36" s="16">
        <f t="shared" si="14"/>
        <v>2</v>
      </c>
      <c r="AQ36" s="16">
        <f t="shared" si="15"/>
        <v>2</v>
      </c>
      <c r="AR36" s="16">
        <f t="shared" si="16"/>
        <v>11</v>
      </c>
      <c r="AS36" s="16">
        <f t="shared" si="17"/>
        <v>6</v>
      </c>
      <c r="AT36" s="49"/>
      <c r="AU36" s="24"/>
      <c r="AV36" s="25"/>
    </row>
    <row r="37" spans="1:48" s="65" customFormat="1" ht="20.25" customHeight="1" thickBot="1" x14ac:dyDescent="0.3">
      <c r="A37" s="12">
        <v>6</v>
      </c>
      <c r="B37" s="63">
        <v>20</v>
      </c>
      <c r="C37" s="64" t="s">
        <v>31</v>
      </c>
      <c r="D37" s="64" t="s">
        <v>30</v>
      </c>
      <c r="E37" s="63" t="s">
        <v>41</v>
      </c>
      <c r="F37" s="14">
        <f>SUM(G37:I37)+AK37</f>
        <v>89</v>
      </c>
      <c r="G37" s="15">
        <f t="shared" si="9"/>
        <v>30</v>
      </c>
      <c r="H37" s="13">
        <f t="shared" si="10"/>
        <v>26</v>
      </c>
      <c r="I37" s="16">
        <f t="shared" si="11"/>
        <v>26</v>
      </c>
      <c r="J37" s="28">
        <v>0</v>
      </c>
      <c r="K37" s="29">
        <v>5</v>
      </c>
      <c r="L37" s="29">
        <v>3</v>
      </c>
      <c r="M37" s="29">
        <v>2</v>
      </c>
      <c r="N37" s="29">
        <v>5</v>
      </c>
      <c r="O37" s="29">
        <v>3</v>
      </c>
      <c r="P37" s="29">
        <v>5</v>
      </c>
      <c r="Q37" s="29">
        <v>5</v>
      </c>
      <c r="R37" s="29">
        <v>2</v>
      </c>
      <c r="S37" s="28">
        <v>0</v>
      </c>
      <c r="T37" s="29">
        <v>3</v>
      </c>
      <c r="U37" s="29">
        <v>3</v>
      </c>
      <c r="V37" s="29">
        <v>3</v>
      </c>
      <c r="W37" s="29">
        <v>3</v>
      </c>
      <c r="X37" s="29">
        <v>3</v>
      </c>
      <c r="Y37" s="29">
        <v>3</v>
      </c>
      <c r="Z37" s="29">
        <v>5</v>
      </c>
      <c r="AA37" s="30">
        <v>3</v>
      </c>
      <c r="AB37" s="31">
        <v>5</v>
      </c>
      <c r="AC37" s="29">
        <v>5</v>
      </c>
      <c r="AD37" s="29">
        <v>3</v>
      </c>
      <c r="AE37" s="29">
        <v>0</v>
      </c>
      <c r="AF37" s="29">
        <v>5</v>
      </c>
      <c r="AG37" s="29">
        <v>3</v>
      </c>
      <c r="AH37" s="29">
        <v>0</v>
      </c>
      <c r="AI37" s="29">
        <v>5</v>
      </c>
      <c r="AJ37" s="29">
        <v>0</v>
      </c>
      <c r="AK37" s="39">
        <v>7</v>
      </c>
      <c r="AL37" s="20">
        <v>0.47291666666666665</v>
      </c>
      <c r="AM37" s="21">
        <v>0.68611111111111101</v>
      </c>
      <c r="AN37" s="22">
        <f t="shared" si="12"/>
        <v>0.21319444444444435</v>
      </c>
      <c r="AO37" s="13">
        <f t="shared" si="13"/>
        <v>5</v>
      </c>
      <c r="AP37" s="16">
        <f t="shared" si="14"/>
        <v>0</v>
      </c>
      <c r="AQ37" s="16">
        <f t="shared" si="15"/>
        <v>2</v>
      </c>
      <c r="AR37" s="16">
        <f t="shared" si="16"/>
        <v>11</v>
      </c>
      <c r="AS37" s="16">
        <f t="shared" si="17"/>
        <v>9</v>
      </c>
      <c r="AT37" s="49"/>
      <c r="AU37" s="24"/>
      <c r="AV37" s="25"/>
    </row>
    <row r="38" spans="1:48" s="65" customFormat="1" ht="20.25" customHeight="1" thickBot="1" x14ac:dyDescent="0.3">
      <c r="A38" s="12">
        <v>7</v>
      </c>
      <c r="B38" s="63">
        <v>35</v>
      </c>
      <c r="C38" s="64" t="s">
        <v>38</v>
      </c>
      <c r="D38" s="64" t="s">
        <v>89</v>
      </c>
      <c r="E38" s="63" t="s">
        <v>42</v>
      </c>
      <c r="F38" s="14">
        <f>SUM(G38:I38)+AK38</f>
        <v>92</v>
      </c>
      <c r="G38" s="15">
        <f t="shared" si="9"/>
        <v>31</v>
      </c>
      <c r="H38" s="13">
        <f t="shared" si="10"/>
        <v>30</v>
      </c>
      <c r="I38" s="16">
        <f t="shared" si="11"/>
        <v>25</v>
      </c>
      <c r="J38" s="28">
        <v>0</v>
      </c>
      <c r="K38" s="29">
        <v>5</v>
      </c>
      <c r="L38" s="29">
        <v>3</v>
      </c>
      <c r="M38" s="29">
        <v>3</v>
      </c>
      <c r="N38" s="29">
        <v>5</v>
      </c>
      <c r="O38" s="29">
        <v>5</v>
      </c>
      <c r="P38" s="29">
        <v>5</v>
      </c>
      <c r="Q38" s="29">
        <v>5</v>
      </c>
      <c r="R38" s="29">
        <v>0</v>
      </c>
      <c r="S38" s="28">
        <v>0</v>
      </c>
      <c r="T38" s="29">
        <v>5</v>
      </c>
      <c r="U38" s="29">
        <v>5</v>
      </c>
      <c r="V38" s="29">
        <v>3</v>
      </c>
      <c r="W38" s="29">
        <v>5</v>
      </c>
      <c r="X38" s="29">
        <v>5</v>
      </c>
      <c r="Y38" s="29">
        <v>3</v>
      </c>
      <c r="Z38" s="29">
        <v>3</v>
      </c>
      <c r="AA38" s="30">
        <v>1</v>
      </c>
      <c r="AB38" s="31">
        <v>0</v>
      </c>
      <c r="AC38" s="29">
        <v>3</v>
      </c>
      <c r="AD38" s="29">
        <v>3</v>
      </c>
      <c r="AE38" s="29">
        <v>5</v>
      </c>
      <c r="AF38" s="29">
        <v>3</v>
      </c>
      <c r="AG38" s="29">
        <v>3</v>
      </c>
      <c r="AH38" s="29">
        <v>5</v>
      </c>
      <c r="AI38" s="29">
        <v>3</v>
      </c>
      <c r="AJ38" s="29">
        <v>0</v>
      </c>
      <c r="AK38" s="39">
        <v>6</v>
      </c>
      <c r="AL38" s="20">
        <v>0.47500000000000003</v>
      </c>
      <c r="AM38" s="21">
        <v>0.6875</v>
      </c>
      <c r="AN38" s="22">
        <f t="shared" si="12"/>
        <v>0.21249999999999997</v>
      </c>
      <c r="AO38" s="13">
        <f t="shared" si="13"/>
        <v>5</v>
      </c>
      <c r="AP38" s="16">
        <f t="shared" si="14"/>
        <v>1</v>
      </c>
      <c r="AQ38" s="16">
        <f t="shared" si="15"/>
        <v>0</v>
      </c>
      <c r="AR38" s="16">
        <f t="shared" si="16"/>
        <v>10</v>
      </c>
      <c r="AS38" s="16">
        <f t="shared" si="17"/>
        <v>11</v>
      </c>
      <c r="AT38" s="49"/>
      <c r="AU38" s="24"/>
      <c r="AV38" s="25"/>
    </row>
    <row r="39" spans="1:48" s="73" customFormat="1" ht="20.25" customHeight="1" thickBot="1" x14ac:dyDescent="0.3">
      <c r="A39" s="12">
        <v>8</v>
      </c>
      <c r="B39" s="67">
        <v>18</v>
      </c>
      <c r="C39" s="64" t="s">
        <v>34</v>
      </c>
      <c r="D39" s="64" t="s">
        <v>33</v>
      </c>
      <c r="E39" s="67" t="s">
        <v>19</v>
      </c>
      <c r="F39" s="14">
        <f>SUM(G39:I39)+AK39</f>
        <v>102</v>
      </c>
      <c r="G39" s="15">
        <f t="shared" si="9"/>
        <v>32</v>
      </c>
      <c r="H39" s="13">
        <f t="shared" si="10"/>
        <v>30</v>
      </c>
      <c r="I39" s="16">
        <f t="shared" si="11"/>
        <v>37</v>
      </c>
      <c r="J39" s="28">
        <v>0</v>
      </c>
      <c r="K39" s="29">
        <v>3</v>
      </c>
      <c r="L39" s="29">
        <v>3</v>
      </c>
      <c r="M39" s="29">
        <v>5</v>
      </c>
      <c r="N39" s="29">
        <v>5</v>
      </c>
      <c r="O39" s="29">
        <v>5</v>
      </c>
      <c r="P39" s="29">
        <v>5</v>
      </c>
      <c r="Q39" s="29">
        <v>5</v>
      </c>
      <c r="R39" s="29">
        <v>1</v>
      </c>
      <c r="S39" s="28">
        <v>3</v>
      </c>
      <c r="T39" s="29">
        <v>3</v>
      </c>
      <c r="U39" s="29">
        <v>5</v>
      </c>
      <c r="V39" s="29">
        <v>5</v>
      </c>
      <c r="W39" s="29">
        <v>5</v>
      </c>
      <c r="X39" s="29">
        <v>3</v>
      </c>
      <c r="Y39" s="29">
        <v>3</v>
      </c>
      <c r="Z39" s="29">
        <v>3</v>
      </c>
      <c r="AA39" s="30">
        <v>0</v>
      </c>
      <c r="AB39" s="31">
        <v>3</v>
      </c>
      <c r="AC39" s="29">
        <v>5</v>
      </c>
      <c r="AD39" s="29">
        <v>5</v>
      </c>
      <c r="AE39" s="29">
        <v>5</v>
      </c>
      <c r="AF39" s="29">
        <v>5</v>
      </c>
      <c r="AG39" s="29">
        <v>3</v>
      </c>
      <c r="AH39" s="29">
        <v>3</v>
      </c>
      <c r="AI39" s="29">
        <v>3</v>
      </c>
      <c r="AJ39" s="29">
        <v>5</v>
      </c>
      <c r="AK39" s="39">
        <v>3</v>
      </c>
      <c r="AL39" s="20">
        <v>0.47430555555555554</v>
      </c>
      <c r="AM39" s="21">
        <v>0.68472222222222223</v>
      </c>
      <c r="AN39" s="22">
        <f t="shared" si="12"/>
        <v>0.2104166666666667</v>
      </c>
      <c r="AO39" s="13">
        <f t="shared" si="13"/>
        <v>2</v>
      </c>
      <c r="AP39" s="16">
        <f t="shared" si="14"/>
        <v>1</v>
      </c>
      <c r="AQ39" s="16">
        <f t="shared" si="15"/>
        <v>0</v>
      </c>
      <c r="AR39" s="16">
        <f t="shared" si="16"/>
        <v>11</v>
      </c>
      <c r="AS39" s="16">
        <f t="shared" si="17"/>
        <v>13</v>
      </c>
      <c r="AT39" s="49"/>
      <c r="AU39" s="24"/>
      <c r="AV39" s="25"/>
    </row>
    <row r="40" spans="1:48" s="73" customFormat="1" ht="20.25" customHeight="1" x14ac:dyDescent="0.25">
      <c r="A40" s="12">
        <v>9</v>
      </c>
      <c r="B40" s="67">
        <v>40</v>
      </c>
      <c r="C40" s="64" t="s">
        <v>144</v>
      </c>
      <c r="D40" s="64" t="s">
        <v>145</v>
      </c>
      <c r="E40" s="67" t="s">
        <v>147</v>
      </c>
      <c r="F40" s="14">
        <f>SUM(G40:I40)+AK40</f>
        <v>103</v>
      </c>
      <c r="G40" s="15">
        <f t="shared" si="9"/>
        <v>25</v>
      </c>
      <c r="H40" s="13">
        <f t="shared" si="10"/>
        <v>29</v>
      </c>
      <c r="I40" s="16">
        <f t="shared" si="11"/>
        <v>33</v>
      </c>
      <c r="J40" s="28">
        <v>0</v>
      </c>
      <c r="K40" s="29">
        <v>3</v>
      </c>
      <c r="L40" s="29">
        <v>2</v>
      </c>
      <c r="M40" s="29">
        <v>5</v>
      </c>
      <c r="N40" s="29">
        <v>2</v>
      </c>
      <c r="O40" s="29">
        <v>5</v>
      </c>
      <c r="P40" s="29">
        <v>3</v>
      </c>
      <c r="Q40" s="29">
        <v>5</v>
      </c>
      <c r="R40" s="29">
        <v>0</v>
      </c>
      <c r="S40" s="28">
        <v>0</v>
      </c>
      <c r="T40" s="29">
        <v>5</v>
      </c>
      <c r="U40" s="29">
        <v>3</v>
      </c>
      <c r="V40" s="29">
        <v>5</v>
      </c>
      <c r="W40" s="29">
        <v>3</v>
      </c>
      <c r="X40" s="29">
        <v>5</v>
      </c>
      <c r="Y40" s="29">
        <v>3</v>
      </c>
      <c r="Z40" s="29">
        <v>5</v>
      </c>
      <c r="AA40" s="30">
        <v>0</v>
      </c>
      <c r="AB40" s="31">
        <v>2</v>
      </c>
      <c r="AC40" s="29">
        <v>5</v>
      </c>
      <c r="AD40" s="29">
        <v>3</v>
      </c>
      <c r="AE40" s="29">
        <v>5</v>
      </c>
      <c r="AF40" s="29">
        <v>3</v>
      </c>
      <c r="AG40" s="29">
        <v>5</v>
      </c>
      <c r="AH40" s="29">
        <v>5</v>
      </c>
      <c r="AI40" s="29">
        <v>5</v>
      </c>
      <c r="AJ40" s="29">
        <v>0</v>
      </c>
      <c r="AK40" s="32">
        <v>16</v>
      </c>
      <c r="AL40" s="20">
        <v>0.47847222222222219</v>
      </c>
      <c r="AM40" s="21">
        <v>0.69791666666666663</v>
      </c>
      <c r="AN40" s="22">
        <f t="shared" si="12"/>
        <v>0.21944444444444444</v>
      </c>
      <c r="AO40" s="13">
        <f t="shared" si="13"/>
        <v>5</v>
      </c>
      <c r="AP40" s="16">
        <f t="shared" si="14"/>
        <v>0</v>
      </c>
      <c r="AQ40" s="16">
        <f t="shared" si="15"/>
        <v>3</v>
      </c>
      <c r="AR40" s="16">
        <f t="shared" si="16"/>
        <v>7</v>
      </c>
      <c r="AS40" s="16">
        <f t="shared" si="17"/>
        <v>12</v>
      </c>
      <c r="AT40" s="49"/>
      <c r="AU40" s="24"/>
      <c r="AV40" s="25"/>
    </row>
    <row r="41" spans="1:48" ht="18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</row>
    <row r="42" spans="1:48" ht="37.5" customHeight="1" thickBot="1" x14ac:dyDescent="0.3">
      <c r="A42" s="81" t="s">
        <v>68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</row>
    <row r="43" spans="1:48" ht="20.25" customHeight="1" thickBot="1" x14ac:dyDescent="0.3">
      <c r="A43" s="2" t="s">
        <v>10</v>
      </c>
      <c r="B43" s="3" t="s">
        <v>0</v>
      </c>
      <c r="C43" s="4" t="s">
        <v>3</v>
      </c>
      <c r="D43" s="4" t="s">
        <v>4</v>
      </c>
      <c r="E43" s="4" t="s">
        <v>5</v>
      </c>
      <c r="F43" s="5" t="s">
        <v>6</v>
      </c>
      <c r="G43" s="6" t="s">
        <v>79</v>
      </c>
      <c r="H43" s="3" t="s">
        <v>80</v>
      </c>
      <c r="I43" s="4" t="s">
        <v>81</v>
      </c>
      <c r="J43" s="6">
        <v>1</v>
      </c>
      <c r="K43" s="4">
        <v>2</v>
      </c>
      <c r="L43" s="4">
        <v>3</v>
      </c>
      <c r="M43" s="4">
        <v>4</v>
      </c>
      <c r="N43" s="4">
        <v>5</v>
      </c>
      <c r="O43" s="4">
        <v>6</v>
      </c>
      <c r="P43" s="4">
        <v>7</v>
      </c>
      <c r="Q43" s="4">
        <v>8</v>
      </c>
      <c r="R43" s="4">
        <v>9</v>
      </c>
      <c r="S43" s="6">
        <v>1</v>
      </c>
      <c r="T43" s="4">
        <v>2</v>
      </c>
      <c r="U43" s="4">
        <v>3</v>
      </c>
      <c r="V43" s="4">
        <v>4</v>
      </c>
      <c r="W43" s="4">
        <v>5</v>
      </c>
      <c r="X43" s="4">
        <v>6</v>
      </c>
      <c r="Y43" s="4">
        <v>7</v>
      </c>
      <c r="Z43" s="4">
        <v>8</v>
      </c>
      <c r="AA43" s="7">
        <v>9</v>
      </c>
      <c r="AB43" s="8">
        <v>1</v>
      </c>
      <c r="AC43" s="4">
        <v>2</v>
      </c>
      <c r="AD43" s="4">
        <v>3</v>
      </c>
      <c r="AE43" s="4">
        <v>4</v>
      </c>
      <c r="AF43" s="4">
        <v>5</v>
      </c>
      <c r="AG43" s="4">
        <v>6</v>
      </c>
      <c r="AH43" s="4">
        <v>7</v>
      </c>
      <c r="AI43" s="4">
        <v>8</v>
      </c>
      <c r="AJ43" s="4">
        <v>9</v>
      </c>
      <c r="AK43" s="9" t="s">
        <v>1</v>
      </c>
      <c r="AL43" s="6" t="s">
        <v>7</v>
      </c>
      <c r="AM43" s="4" t="s">
        <v>8</v>
      </c>
      <c r="AN43" s="9" t="s">
        <v>9</v>
      </c>
      <c r="AO43" s="3">
        <v>0</v>
      </c>
      <c r="AP43" s="4">
        <v>1</v>
      </c>
      <c r="AQ43" s="4">
        <v>2</v>
      </c>
      <c r="AR43" s="4">
        <v>3</v>
      </c>
      <c r="AS43" s="4">
        <v>5</v>
      </c>
      <c r="AT43" s="4" t="s">
        <v>2</v>
      </c>
      <c r="AU43" s="10">
        <v>20</v>
      </c>
      <c r="AV43" s="11"/>
    </row>
    <row r="44" spans="1:48" s="65" customFormat="1" ht="20.25" customHeight="1" thickBot="1" x14ac:dyDescent="0.3">
      <c r="A44" s="26">
        <v>1</v>
      </c>
      <c r="B44" s="63">
        <v>25</v>
      </c>
      <c r="C44" s="64" t="s">
        <v>52</v>
      </c>
      <c r="D44" s="64" t="s">
        <v>51</v>
      </c>
      <c r="E44" s="63" t="s">
        <v>19</v>
      </c>
      <c r="F44" s="14">
        <f>SUM(G44:I44)</f>
        <v>30</v>
      </c>
      <c r="G44" s="15">
        <f>SUM(J44:R44)</f>
        <v>14</v>
      </c>
      <c r="H44" s="13">
        <f>SUM(S44:AA44)</f>
        <v>9</v>
      </c>
      <c r="I44" s="16">
        <f>SUM(AB44:AJ44)</f>
        <v>7</v>
      </c>
      <c r="J44" s="28">
        <v>0</v>
      </c>
      <c r="K44" s="29">
        <v>0</v>
      </c>
      <c r="L44" s="29">
        <v>5</v>
      </c>
      <c r="M44" s="29">
        <v>1</v>
      </c>
      <c r="N44" s="29">
        <v>1</v>
      </c>
      <c r="O44" s="29">
        <v>5</v>
      </c>
      <c r="P44" s="29">
        <v>0</v>
      </c>
      <c r="Q44" s="29">
        <v>2</v>
      </c>
      <c r="R44" s="29">
        <v>0</v>
      </c>
      <c r="S44" s="28">
        <v>0</v>
      </c>
      <c r="T44" s="29">
        <v>0</v>
      </c>
      <c r="U44" s="29">
        <v>1</v>
      </c>
      <c r="V44" s="29">
        <v>0</v>
      </c>
      <c r="W44" s="29">
        <v>0</v>
      </c>
      <c r="X44" s="29">
        <v>5</v>
      </c>
      <c r="Y44" s="29">
        <v>0</v>
      </c>
      <c r="Z44" s="29">
        <v>3</v>
      </c>
      <c r="AA44" s="30">
        <v>0</v>
      </c>
      <c r="AB44" s="31">
        <v>0</v>
      </c>
      <c r="AC44" s="29">
        <v>0</v>
      </c>
      <c r="AD44" s="29">
        <v>1</v>
      </c>
      <c r="AE44" s="29">
        <v>0</v>
      </c>
      <c r="AF44" s="29">
        <v>0</v>
      </c>
      <c r="AG44" s="29">
        <v>3</v>
      </c>
      <c r="AH44" s="29">
        <v>0</v>
      </c>
      <c r="AI44" s="29">
        <v>3</v>
      </c>
      <c r="AJ44" s="29">
        <v>0</v>
      </c>
      <c r="AK44" s="32"/>
      <c r="AL44" s="41">
        <v>0.47083333333333338</v>
      </c>
      <c r="AM44" s="34">
        <v>0.64097222222222217</v>
      </c>
      <c r="AN44" s="22">
        <f>AM44-AL44</f>
        <v>0.17013888888888878</v>
      </c>
      <c r="AO44" s="27">
        <f>COUNTIF(J44:AJ44,$AO$6)</f>
        <v>16</v>
      </c>
      <c r="AP44" s="29">
        <f>COUNTIF(J44:AJ44,$AP$6)</f>
        <v>4</v>
      </c>
      <c r="AQ44" s="29">
        <f>COUNTIF(J44:AJ44,$AQ$6)</f>
        <v>1</v>
      </c>
      <c r="AR44" s="29">
        <f>COUNTIF(J44:AJ44,$AR$6)</f>
        <v>3</v>
      </c>
      <c r="AS44" s="29">
        <f>COUNTIF(J44:AJ44,$AS$6)</f>
        <v>3</v>
      </c>
      <c r="AT44" s="37"/>
      <c r="AU44" s="35"/>
      <c r="AV44" s="25"/>
    </row>
    <row r="45" spans="1:48" ht="20.25" customHeight="1" thickBot="1" x14ac:dyDescent="0.3">
      <c r="A45" s="12">
        <v>2</v>
      </c>
      <c r="B45" s="63">
        <v>39</v>
      </c>
      <c r="C45" s="64" t="s">
        <v>88</v>
      </c>
      <c r="D45" s="64" t="s">
        <v>87</v>
      </c>
      <c r="E45" s="63" t="s">
        <v>131</v>
      </c>
      <c r="F45" s="14">
        <f>SUM(G45:I45)</f>
        <v>40</v>
      </c>
      <c r="G45" s="15">
        <f>SUM(J45:R45)</f>
        <v>13</v>
      </c>
      <c r="H45" s="13">
        <f>SUM(S45:AA45)</f>
        <v>13</v>
      </c>
      <c r="I45" s="16">
        <f>SUM(AB45:AJ45)</f>
        <v>14</v>
      </c>
      <c r="J45" s="28">
        <v>0</v>
      </c>
      <c r="K45" s="29">
        <v>0</v>
      </c>
      <c r="L45" s="29">
        <v>3</v>
      </c>
      <c r="M45" s="29">
        <v>0</v>
      </c>
      <c r="N45" s="29">
        <v>1</v>
      </c>
      <c r="O45" s="29">
        <v>5</v>
      </c>
      <c r="P45" s="29">
        <v>1</v>
      </c>
      <c r="Q45" s="29">
        <v>3</v>
      </c>
      <c r="R45" s="29">
        <v>0</v>
      </c>
      <c r="S45" s="28">
        <v>0</v>
      </c>
      <c r="T45" s="29">
        <v>3</v>
      </c>
      <c r="U45" s="29">
        <v>1</v>
      </c>
      <c r="V45" s="29">
        <v>0</v>
      </c>
      <c r="W45" s="29">
        <v>3</v>
      </c>
      <c r="X45" s="29">
        <v>3</v>
      </c>
      <c r="Y45" s="29">
        <v>0</v>
      </c>
      <c r="Z45" s="29">
        <v>3</v>
      </c>
      <c r="AA45" s="30">
        <v>0</v>
      </c>
      <c r="AB45" s="31">
        <v>0</v>
      </c>
      <c r="AC45" s="29">
        <v>1</v>
      </c>
      <c r="AD45" s="29">
        <v>2</v>
      </c>
      <c r="AE45" s="29">
        <v>0</v>
      </c>
      <c r="AF45" s="29">
        <v>5</v>
      </c>
      <c r="AG45" s="29">
        <v>3</v>
      </c>
      <c r="AH45" s="29">
        <v>0</v>
      </c>
      <c r="AI45" s="29">
        <v>3</v>
      </c>
      <c r="AJ45" s="29">
        <v>0</v>
      </c>
      <c r="AK45" s="32"/>
      <c r="AL45" s="41">
        <v>0.47152777777777777</v>
      </c>
      <c r="AM45" s="34">
        <v>0.6645833333333333</v>
      </c>
      <c r="AN45" s="22">
        <f>AM45-AL45</f>
        <v>0.19305555555555554</v>
      </c>
      <c r="AO45" s="27">
        <f>COUNTIF(J45:AJ45,$AO$6)</f>
        <v>12</v>
      </c>
      <c r="AP45" s="29">
        <f>COUNTIF(J45:AJ45,$AP$6)</f>
        <v>4</v>
      </c>
      <c r="AQ45" s="29">
        <f>COUNTIF(J45:AJ45,$AQ$6)</f>
        <v>1</v>
      </c>
      <c r="AR45" s="29">
        <f>COUNTIF(J45:AJ45,$AR$6)</f>
        <v>8</v>
      </c>
      <c r="AS45" s="29">
        <f>COUNTIF(J45:AJ45,$AS$6)</f>
        <v>2</v>
      </c>
      <c r="AT45" s="37"/>
      <c r="AU45" s="35"/>
      <c r="AV45" s="25"/>
    </row>
    <row r="46" spans="1:48" s="73" customFormat="1" ht="20.25" customHeight="1" thickBot="1" x14ac:dyDescent="0.3">
      <c r="A46" s="26">
        <v>3</v>
      </c>
      <c r="B46" s="67">
        <v>48</v>
      </c>
      <c r="C46" s="64" t="s">
        <v>36</v>
      </c>
      <c r="D46" s="64" t="s">
        <v>54</v>
      </c>
      <c r="E46" s="67" t="s">
        <v>133</v>
      </c>
      <c r="F46" s="14">
        <f>SUM(G46:I46)</f>
        <v>67</v>
      </c>
      <c r="G46" s="15">
        <f>SUM(J46:R46)</f>
        <v>23</v>
      </c>
      <c r="H46" s="13">
        <f>SUM(S46:AA46)</f>
        <v>21</v>
      </c>
      <c r="I46" s="16">
        <f>SUM(AB46:AJ46)</f>
        <v>23</v>
      </c>
      <c r="J46" s="28">
        <v>0</v>
      </c>
      <c r="K46" s="29">
        <v>3</v>
      </c>
      <c r="L46" s="29">
        <v>5</v>
      </c>
      <c r="M46" s="29">
        <v>1</v>
      </c>
      <c r="N46" s="29">
        <v>5</v>
      </c>
      <c r="O46" s="29">
        <v>5</v>
      </c>
      <c r="P46" s="29">
        <v>1</v>
      </c>
      <c r="Q46" s="29">
        <v>3</v>
      </c>
      <c r="R46" s="29">
        <v>0</v>
      </c>
      <c r="S46" s="28">
        <v>0</v>
      </c>
      <c r="T46" s="29">
        <v>3</v>
      </c>
      <c r="U46" s="29">
        <v>3</v>
      </c>
      <c r="V46" s="29">
        <v>0</v>
      </c>
      <c r="W46" s="29">
        <v>5</v>
      </c>
      <c r="X46" s="29">
        <v>5</v>
      </c>
      <c r="Y46" s="29">
        <v>0</v>
      </c>
      <c r="Z46" s="29">
        <v>5</v>
      </c>
      <c r="AA46" s="30">
        <v>0</v>
      </c>
      <c r="AB46" s="31">
        <v>0</v>
      </c>
      <c r="AC46" s="29">
        <v>2</v>
      </c>
      <c r="AD46" s="29">
        <v>5</v>
      </c>
      <c r="AE46" s="29">
        <v>3</v>
      </c>
      <c r="AF46" s="29">
        <v>5</v>
      </c>
      <c r="AG46" s="29">
        <v>5</v>
      </c>
      <c r="AH46" s="29">
        <v>0</v>
      </c>
      <c r="AI46" s="29">
        <v>3</v>
      </c>
      <c r="AJ46" s="29">
        <v>0</v>
      </c>
      <c r="AK46" s="32"/>
      <c r="AL46" s="41">
        <v>0.47013888888888888</v>
      </c>
      <c r="AM46" s="34">
        <v>0.6694444444444444</v>
      </c>
      <c r="AN46" s="22">
        <f>AM46-AL46</f>
        <v>0.19930555555555551</v>
      </c>
      <c r="AO46" s="27">
        <f>COUNTIF(J46:AJ46,$AO$6)</f>
        <v>9</v>
      </c>
      <c r="AP46" s="29">
        <f>COUNTIF(J46:AJ46,$AP$6)</f>
        <v>2</v>
      </c>
      <c r="AQ46" s="29">
        <f>COUNTIF(J46:AJ46,$AQ$6)</f>
        <v>1</v>
      </c>
      <c r="AR46" s="29">
        <f>COUNTIF(J46:AJ46,$AR$6)</f>
        <v>6</v>
      </c>
      <c r="AS46" s="29">
        <f>COUNTIF(J46:AJ46,$AS$6)</f>
        <v>9</v>
      </c>
      <c r="AT46" s="37"/>
      <c r="AU46" s="35"/>
      <c r="AV46" s="25"/>
    </row>
    <row r="47" spans="1:48" ht="20.25" customHeight="1" thickBot="1" x14ac:dyDescent="0.3">
      <c r="A47" s="26">
        <v>4</v>
      </c>
      <c r="B47" s="63">
        <v>43</v>
      </c>
      <c r="C47" s="64" t="s">
        <v>38</v>
      </c>
      <c r="D47" s="64" t="s">
        <v>86</v>
      </c>
      <c r="E47" s="63" t="s">
        <v>42</v>
      </c>
      <c r="F47" s="14">
        <f>SUM(G47:I47)</f>
        <v>10</v>
      </c>
      <c r="G47" s="15">
        <f>SUM(J47:R47)</f>
        <v>10</v>
      </c>
      <c r="H47" s="13">
        <f>SUM(S47:AA47)</f>
        <v>0</v>
      </c>
      <c r="I47" s="16">
        <f>SUM(AB47:AJ47)</f>
        <v>0</v>
      </c>
      <c r="J47" s="28">
        <v>0</v>
      </c>
      <c r="K47" s="29">
        <v>0</v>
      </c>
      <c r="L47" s="29">
        <v>1</v>
      </c>
      <c r="M47" s="29">
        <v>0</v>
      </c>
      <c r="N47" s="29">
        <v>1</v>
      </c>
      <c r="O47" s="29">
        <v>5</v>
      </c>
      <c r="P47" s="29">
        <v>0</v>
      </c>
      <c r="Q47" s="29">
        <v>3</v>
      </c>
      <c r="R47" s="29">
        <v>0</v>
      </c>
      <c r="S47" s="28"/>
      <c r="T47" s="29"/>
      <c r="U47" s="29"/>
      <c r="V47" s="29"/>
      <c r="W47" s="29"/>
      <c r="X47" s="29"/>
      <c r="Y47" s="29"/>
      <c r="Z47" s="29"/>
      <c r="AA47" s="30"/>
      <c r="AB47" s="31"/>
      <c r="AC47" s="29"/>
      <c r="AD47" s="29"/>
      <c r="AE47" s="29"/>
      <c r="AF47" s="29"/>
      <c r="AG47" s="29"/>
      <c r="AH47" s="29"/>
      <c r="AI47" s="29"/>
      <c r="AJ47" s="29"/>
      <c r="AK47" s="32"/>
      <c r="AL47" s="41">
        <v>0.4694444444444445</v>
      </c>
      <c r="AM47" s="34"/>
      <c r="AN47" s="22">
        <f>AM47-AL47</f>
        <v>-0.4694444444444445</v>
      </c>
      <c r="AO47" s="27">
        <f>COUNTIF(J47:AJ47,$AO$6)</f>
        <v>5</v>
      </c>
      <c r="AP47" s="29">
        <f>COUNTIF(J47:AJ47,$AP$6)</f>
        <v>2</v>
      </c>
      <c r="AQ47" s="29">
        <f>COUNTIF(J47:AJ47,$AQ$6)</f>
        <v>0</v>
      </c>
      <c r="AR47" s="29">
        <f>COUNTIF(J47:AJ47,$AR$6)</f>
        <v>1</v>
      </c>
      <c r="AS47" s="29">
        <f>COUNTIF(J47:AJ47,$AS$6)</f>
        <v>1</v>
      </c>
      <c r="AT47" s="37"/>
      <c r="AU47" s="35"/>
      <c r="AV47" s="25"/>
    </row>
    <row r="48" spans="1:48" ht="20.25" customHeight="1" x14ac:dyDescent="0.25">
      <c r="A48" s="12">
        <v>5</v>
      </c>
      <c r="B48" s="63">
        <v>33</v>
      </c>
      <c r="C48" s="64" t="s">
        <v>149</v>
      </c>
      <c r="D48" s="64" t="s">
        <v>150</v>
      </c>
      <c r="E48" s="63" t="s">
        <v>42</v>
      </c>
      <c r="F48" s="14">
        <f>SUM(G48:I48)</f>
        <v>20</v>
      </c>
      <c r="G48" s="15">
        <f>SUM(J48:R48)</f>
        <v>20</v>
      </c>
      <c r="H48" s="13">
        <f>SUM(S48:AA48)</f>
        <v>0</v>
      </c>
      <c r="I48" s="16">
        <f>SUM(AB48:AJ48)</f>
        <v>0</v>
      </c>
      <c r="J48" s="28">
        <v>0</v>
      </c>
      <c r="K48" s="29">
        <v>3</v>
      </c>
      <c r="L48" s="29">
        <v>3</v>
      </c>
      <c r="M48" s="29">
        <v>0</v>
      </c>
      <c r="N48" s="29">
        <v>1</v>
      </c>
      <c r="O48" s="29">
        <v>5</v>
      </c>
      <c r="P48" s="29">
        <v>5</v>
      </c>
      <c r="Q48" s="29">
        <v>3</v>
      </c>
      <c r="R48" s="29">
        <v>0</v>
      </c>
      <c r="S48" s="28"/>
      <c r="T48" s="29"/>
      <c r="U48" s="29"/>
      <c r="V48" s="29"/>
      <c r="W48" s="29"/>
      <c r="X48" s="29"/>
      <c r="Y48" s="29"/>
      <c r="Z48" s="29"/>
      <c r="AA48" s="30"/>
      <c r="AB48" s="31"/>
      <c r="AC48" s="29"/>
      <c r="AD48" s="29"/>
      <c r="AE48" s="29"/>
      <c r="AF48" s="29"/>
      <c r="AG48" s="29"/>
      <c r="AH48" s="29"/>
      <c r="AI48" s="29"/>
      <c r="AJ48" s="29"/>
      <c r="AK48" s="32"/>
      <c r="AL48" s="41">
        <v>0.47222222222222227</v>
      </c>
      <c r="AM48" s="34"/>
      <c r="AN48" s="22">
        <f>AM48-AL48</f>
        <v>-0.47222222222222227</v>
      </c>
      <c r="AO48" s="27">
        <f>COUNTIF(J48:AJ48,$AO$6)</f>
        <v>3</v>
      </c>
      <c r="AP48" s="29">
        <f>COUNTIF(J48:AJ48,$AP$6)</f>
        <v>1</v>
      </c>
      <c r="AQ48" s="29">
        <f>COUNTIF(J48:AJ48,$AQ$6)</f>
        <v>0</v>
      </c>
      <c r="AR48" s="29">
        <f>COUNTIF(J48:AJ48,$AR$6)</f>
        <v>3</v>
      </c>
      <c r="AS48" s="29">
        <f>COUNTIF(J48:AJ48,$AS$6)</f>
        <v>2</v>
      </c>
      <c r="AT48" s="37"/>
      <c r="AU48" s="35"/>
      <c r="AV48" s="25"/>
    </row>
    <row r="49" spans="1:48" s="42" customFormat="1" ht="30" customHeight="1" x14ac:dyDescent="0.3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</row>
    <row r="50" spans="1:48" ht="18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</row>
    <row r="51" spans="1:48" ht="18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</row>
    <row r="52" spans="1:48" ht="18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</row>
    <row r="53" spans="1:48" ht="18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</row>
    <row r="54" spans="1:48" ht="18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</row>
    <row r="55" spans="1:48" ht="18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</row>
    <row r="56" spans="1:48" ht="18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</row>
    <row r="57" spans="1:48" ht="18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</row>
    <row r="58" spans="1:48" ht="18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</row>
    <row r="59" spans="1:48" ht="18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</row>
    <row r="60" spans="1:48" ht="18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</row>
    <row r="61" spans="1:48" ht="18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</row>
    <row r="62" spans="1:48" ht="18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</row>
    <row r="63" spans="1:48" ht="18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</row>
    <row r="64" spans="1:48" ht="18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</row>
    <row r="65" spans="1:48" ht="18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</row>
    <row r="66" spans="1:48" ht="18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</row>
    <row r="67" spans="1:48" ht="18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</row>
    <row r="68" spans="1:48" ht="18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</row>
    <row r="69" spans="1:48" ht="18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</row>
    <row r="70" spans="1:48" ht="18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</row>
    <row r="71" spans="1:48" ht="18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</row>
    <row r="72" spans="1:48" ht="18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</row>
    <row r="73" spans="1:48" ht="18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</row>
    <row r="74" spans="1:48" ht="18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</row>
    <row r="75" spans="1:48" ht="18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</row>
    <row r="76" spans="1:48" ht="18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</row>
    <row r="77" spans="1:48" ht="18" x14ac:dyDescent="0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</row>
    <row r="78" spans="1:48" ht="18" x14ac:dyDescent="0.2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</row>
    <row r="79" spans="1:48" ht="18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</row>
    <row r="80" spans="1:48" ht="18" x14ac:dyDescent="0.2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</row>
    <row r="81" spans="1:48" ht="18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</row>
    <row r="82" spans="1:48" ht="18" x14ac:dyDescent="0.2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</row>
    <row r="83" spans="1:48" ht="18" x14ac:dyDescent="0.2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</row>
    <row r="84" spans="1:48" ht="18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</row>
    <row r="85" spans="1:48" ht="18" x14ac:dyDescent="0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</row>
    <row r="86" spans="1:48" ht="18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</row>
    <row r="87" spans="1:48" ht="18" x14ac:dyDescent="0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</row>
    <row r="88" spans="1:48" ht="18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</row>
    <row r="89" spans="1:48" ht="18" x14ac:dyDescent="0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</row>
    <row r="90" spans="1:48" ht="18" x14ac:dyDescent="0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</row>
    <row r="91" spans="1:48" ht="18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</row>
    <row r="92" spans="1:48" ht="18" x14ac:dyDescent="0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</row>
    <row r="93" spans="1:48" ht="18" x14ac:dyDescent="0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</row>
    <row r="94" spans="1:48" ht="18" x14ac:dyDescent="0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</row>
    <row r="95" spans="1:48" ht="18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</row>
    <row r="96" spans="1:48" ht="18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</row>
    <row r="97" spans="1:48" ht="18" x14ac:dyDescent="0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</row>
    <row r="98" spans="1:48" ht="18" x14ac:dyDescent="0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</row>
    <row r="99" spans="1:48" ht="18" x14ac:dyDescent="0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</row>
    <row r="100" spans="1:48" ht="18" x14ac:dyDescent="0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</row>
    <row r="101" spans="1:48" ht="18" x14ac:dyDescent="0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</row>
    <row r="102" spans="1:48" ht="18" x14ac:dyDescent="0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</row>
    <row r="103" spans="1:48" ht="18" x14ac:dyDescent="0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</row>
    <row r="104" spans="1:48" ht="18" x14ac:dyDescent="0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</row>
    <row r="105" spans="1:48" ht="18" x14ac:dyDescent="0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</row>
    <row r="106" spans="1:48" ht="18" x14ac:dyDescent="0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</row>
    <row r="107" spans="1:48" ht="18" x14ac:dyDescent="0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</row>
    <row r="108" spans="1:48" ht="18" x14ac:dyDescent="0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</row>
    <row r="109" spans="1:48" ht="18" x14ac:dyDescent="0.2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</row>
    <row r="110" spans="1:48" ht="18" x14ac:dyDescent="0.2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</row>
    <row r="111" spans="1:48" ht="18" x14ac:dyDescent="0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</row>
    <row r="112" spans="1:48" ht="18" x14ac:dyDescent="0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</row>
    <row r="113" spans="1:48" ht="18" x14ac:dyDescent="0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</row>
    <row r="114" spans="1:48" ht="18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</row>
    <row r="115" spans="1:48" ht="18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</row>
    <row r="116" spans="1:48" ht="18" x14ac:dyDescent="0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</row>
    <row r="117" spans="1:48" ht="18" x14ac:dyDescent="0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</row>
    <row r="118" spans="1:48" ht="18" x14ac:dyDescent="0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</row>
    <row r="119" spans="1:48" ht="18" x14ac:dyDescent="0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</row>
    <row r="120" spans="1:48" ht="18" x14ac:dyDescent="0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</row>
    <row r="121" spans="1:48" ht="18" x14ac:dyDescent="0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</row>
    <row r="122" spans="1:48" ht="18" x14ac:dyDescent="0.2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</row>
    <row r="123" spans="1:48" ht="18" x14ac:dyDescent="0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</row>
    <row r="124" spans="1:48" ht="18" x14ac:dyDescent="0.2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</row>
    <row r="125" spans="1:48" ht="18" x14ac:dyDescent="0.2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</row>
    <row r="126" spans="1:48" ht="18" x14ac:dyDescent="0.2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</row>
    <row r="127" spans="1:48" ht="18" x14ac:dyDescent="0.2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</row>
    <row r="128" spans="1:48" ht="18" x14ac:dyDescent="0.2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</row>
    <row r="129" spans="1:48" ht="18" x14ac:dyDescent="0.2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</row>
    <row r="130" spans="1:48" ht="18" x14ac:dyDescent="0.2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</row>
    <row r="131" spans="1:48" ht="18" x14ac:dyDescent="0.2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</row>
    <row r="132" spans="1:48" ht="18" x14ac:dyDescent="0.2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</row>
    <row r="133" spans="1:48" ht="18" x14ac:dyDescent="0.2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</row>
    <row r="134" spans="1:48" ht="18" x14ac:dyDescent="0.2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</row>
    <row r="135" spans="1:48" ht="18" x14ac:dyDescent="0.2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</row>
    <row r="136" spans="1:48" ht="18" x14ac:dyDescent="0.2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</row>
    <row r="137" spans="1:48" ht="18" x14ac:dyDescent="0.2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</row>
    <row r="138" spans="1:48" ht="18" x14ac:dyDescent="0.2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</row>
    <row r="139" spans="1:48" ht="18" x14ac:dyDescent="0.2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</row>
    <row r="140" spans="1:48" ht="18" x14ac:dyDescent="0.2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</row>
    <row r="141" spans="1:48" ht="18" x14ac:dyDescent="0.2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</row>
    <row r="142" spans="1:48" ht="18" x14ac:dyDescent="0.2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</row>
    <row r="143" spans="1:48" ht="18" x14ac:dyDescent="0.2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</row>
    <row r="144" spans="1:48" ht="18" x14ac:dyDescent="0.2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</row>
    <row r="145" spans="1:48" ht="18" x14ac:dyDescent="0.2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</row>
    <row r="146" spans="1:48" ht="18" x14ac:dyDescent="0.2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</row>
    <row r="147" spans="1:48" ht="18" x14ac:dyDescent="0.2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</row>
    <row r="148" spans="1:48" ht="18" x14ac:dyDescent="0.2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</row>
    <row r="149" spans="1:48" ht="18" x14ac:dyDescent="0.2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</row>
    <row r="150" spans="1:48" ht="18" x14ac:dyDescent="0.2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</row>
    <row r="151" spans="1:48" ht="18" x14ac:dyDescent="0.2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</row>
    <row r="152" spans="1:48" ht="18" x14ac:dyDescent="0.2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</row>
    <row r="153" spans="1:48" ht="18" x14ac:dyDescent="0.2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</row>
    <row r="154" spans="1:48" ht="18" x14ac:dyDescent="0.2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</row>
    <row r="155" spans="1:48" ht="18" x14ac:dyDescent="0.2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</row>
    <row r="156" spans="1:48" ht="18" x14ac:dyDescent="0.2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</row>
    <row r="157" spans="1:48" ht="18" x14ac:dyDescent="0.2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</row>
    <row r="158" spans="1:48" ht="18" x14ac:dyDescent="0.2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</row>
    <row r="159" spans="1:48" ht="18" x14ac:dyDescent="0.2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</row>
    <row r="160" spans="1:48" ht="18" x14ac:dyDescent="0.2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</row>
    <row r="161" spans="1:48" ht="18" x14ac:dyDescent="0.2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</row>
    <row r="162" spans="1:48" ht="18" x14ac:dyDescent="0.2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</row>
    <row r="163" spans="1:48" ht="18" x14ac:dyDescent="0.2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</row>
    <row r="164" spans="1:48" ht="18" x14ac:dyDescent="0.2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</row>
    <row r="165" spans="1:48" ht="18" x14ac:dyDescent="0.2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</row>
    <row r="166" spans="1:48" ht="18" x14ac:dyDescent="0.2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</row>
    <row r="167" spans="1:48" ht="18" x14ac:dyDescent="0.2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</row>
    <row r="168" spans="1:48" ht="18" x14ac:dyDescent="0.2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</row>
    <row r="169" spans="1:48" ht="18" x14ac:dyDescent="0.2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</row>
    <row r="170" spans="1:48" ht="18" x14ac:dyDescent="0.2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</row>
    <row r="171" spans="1:48" ht="18" x14ac:dyDescent="0.2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</row>
    <row r="172" spans="1:48" ht="18" x14ac:dyDescent="0.2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</row>
    <row r="173" spans="1:48" ht="18" x14ac:dyDescent="0.2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</row>
    <row r="174" spans="1:48" ht="18" x14ac:dyDescent="0.2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</row>
    <row r="175" spans="1:48" ht="18" x14ac:dyDescent="0.2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</row>
    <row r="176" spans="1:48" ht="18" x14ac:dyDescent="0.2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</row>
    <row r="177" spans="1:48" ht="18" x14ac:dyDescent="0.2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</row>
    <row r="178" spans="1:48" ht="18" x14ac:dyDescent="0.2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</row>
    <row r="179" spans="1:48" ht="18" x14ac:dyDescent="0.2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</row>
    <row r="180" spans="1:48" ht="18" x14ac:dyDescent="0.2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</row>
    <row r="181" spans="1:48" ht="18" x14ac:dyDescent="0.2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</row>
    <row r="182" spans="1:48" ht="18" x14ac:dyDescent="0.2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</row>
    <row r="183" spans="1:48" ht="18" x14ac:dyDescent="0.2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</row>
    <row r="184" spans="1:48" ht="18" x14ac:dyDescent="0.2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</row>
    <row r="185" spans="1:48" ht="18" x14ac:dyDescent="0.2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</row>
    <row r="186" spans="1:48" ht="18" x14ac:dyDescent="0.2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</row>
    <row r="187" spans="1:48" ht="18" x14ac:dyDescent="0.2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</row>
    <row r="188" spans="1:48" ht="18" x14ac:dyDescent="0.2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</row>
    <row r="189" spans="1:48" ht="18" x14ac:dyDescent="0.2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</row>
    <row r="190" spans="1:48" ht="18" x14ac:dyDescent="0.2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</row>
    <row r="191" spans="1:48" ht="18" x14ac:dyDescent="0.2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</row>
    <row r="192" spans="1:48" ht="18" x14ac:dyDescent="0.2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</row>
    <row r="193" spans="1:48" ht="18" x14ac:dyDescent="0.2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</row>
    <row r="194" spans="1:48" ht="18" x14ac:dyDescent="0.2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</row>
    <row r="195" spans="1:48" ht="18" x14ac:dyDescent="0.2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</row>
    <row r="196" spans="1:48" ht="18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</row>
    <row r="197" spans="1:48" ht="18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</row>
    <row r="198" spans="1:48" ht="18" x14ac:dyDescent="0.2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</row>
    <row r="199" spans="1:48" ht="18" x14ac:dyDescent="0.2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</row>
    <row r="200" spans="1:48" ht="18" x14ac:dyDescent="0.2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</row>
  </sheetData>
  <sortState ref="B44:AU48">
    <sortCondition ref="F32:F40"/>
  </sortState>
  <mergeCells count="7">
    <mergeCell ref="A30:AU30"/>
    <mergeCell ref="A42:AU42"/>
    <mergeCell ref="A20:AU20"/>
    <mergeCell ref="A2:AU2"/>
    <mergeCell ref="A5:AU5"/>
    <mergeCell ref="A13:AU13"/>
    <mergeCell ref="A3:AU3"/>
  </mergeCells>
  <pageMargins left="0.25" right="0.25" top="0.75" bottom="0.75" header="0.3" footer="0.3"/>
  <pageSetup paperSize="9" scale="45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zoomScale="60" zoomScaleNormal="60" workbookViewId="0">
      <selection activeCell="Q28" sqref="Q28"/>
    </sheetView>
  </sheetViews>
  <sheetFormatPr defaultRowHeight="15" x14ac:dyDescent="0.25"/>
  <cols>
    <col min="3" max="3" width="17.7109375" customWidth="1"/>
    <col min="4" max="4" width="16.28515625" customWidth="1"/>
    <col min="5" max="5" width="28.28515625" customWidth="1"/>
    <col min="24" max="25" width="12.140625" bestFit="1" customWidth="1"/>
    <col min="26" max="26" width="11.140625" customWidth="1"/>
  </cols>
  <sheetData>
    <row r="1" spans="1:47" ht="23.25" x14ac:dyDescent="0.35">
      <c r="A1" s="82" t="str">
        <f>' A, B, C, D, Jaunieši'!A2</f>
        <v xml:space="preserve">2017. gada Latvijas atklātā čempionāta mototriālā 4.posms 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</row>
    <row r="2" spans="1:47" ht="23.25" x14ac:dyDescent="0.35">
      <c r="A2" s="82" t="str">
        <f>' A, B, C, D, Jaunieši'!A3</f>
        <v>2017. gada 20. augustā. Sigulda. Organizatori: Biedrība „Sporta klubs L.R.K.”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</row>
    <row r="4" spans="1:47" s="71" customFormat="1" ht="37.5" customHeight="1" thickBot="1" x14ac:dyDescent="0.3">
      <c r="A4" s="81" t="s">
        <v>134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</row>
    <row r="5" spans="1:47" s="71" customFormat="1" ht="20.25" customHeight="1" thickBot="1" x14ac:dyDescent="0.3">
      <c r="A5" s="2" t="s">
        <v>10</v>
      </c>
      <c r="B5" s="3" t="s">
        <v>0</v>
      </c>
      <c r="C5" s="76"/>
      <c r="D5" s="77"/>
      <c r="E5" s="56" t="s">
        <v>5</v>
      </c>
      <c r="F5" s="5" t="s">
        <v>6</v>
      </c>
      <c r="G5" s="6" t="s">
        <v>125</v>
      </c>
      <c r="H5" s="3" t="s">
        <v>126</v>
      </c>
      <c r="I5" s="3" t="s">
        <v>127</v>
      </c>
      <c r="J5" s="4" t="s">
        <v>128</v>
      </c>
      <c r="K5" s="6">
        <v>1</v>
      </c>
      <c r="L5" s="4">
        <v>2</v>
      </c>
      <c r="M5" s="57">
        <v>3</v>
      </c>
      <c r="N5" s="3">
        <v>1</v>
      </c>
      <c r="O5" s="4">
        <v>2</v>
      </c>
      <c r="P5" s="57">
        <v>3</v>
      </c>
      <c r="Q5" s="3">
        <v>1</v>
      </c>
      <c r="R5" s="4">
        <v>2</v>
      </c>
      <c r="S5" s="4">
        <v>3</v>
      </c>
      <c r="T5" s="6">
        <v>1</v>
      </c>
      <c r="U5" s="4">
        <v>2</v>
      </c>
      <c r="V5" s="57">
        <v>3</v>
      </c>
      <c r="W5" s="9" t="s">
        <v>1</v>
      </c>
      <c r="X5" s="6" t="s">
        <v>7</v>
      </c>
      <c r="Y5" s="4" t="s">
        <v>8</v>
      </c>
      <c r="Z5" s="9" t="s">
        <v>9</v>
      </c>
      <c r="AA5" s="3">
        <v>0</v>
      </c>
      <c r="AB5" s="4">
        <v>1</v>
      </c>
      <c r="AC5" s="4">
        <v>2</v>
      </c>
      <c r="AD5" s="4">
        <v>3</v>
      </c>
      <c r="AE5" s="4">
        <v>5</v>
      </c>
      <c r="AF5" s="4" t="s">
        <v>2</v>
      </c>
      <c r="AG5" s="10">
        <v>20</v>
      </c>
      <c r="AH5" s="11"/>
    </row>
    <row r="6" spans="1:47" s="71" customFormat="1" ht="20.25" customHeight="1" thickBot="1" x14ac:dyDescent="0.3">
      <c r="A6" s="12">
        <v>1</v>
      </c>
      <c r="B6" s="67">
        <v>42</v>
      </c>
      <c r="C6" s="64" t="s">
        <v>160</v>
      </c>
      <c r="D6" s="64" t="s">
        <v>161</v>
      </c>
      <c r="E6" s="67" t="s">
        <v>159</v>
      </c>
      <c r="F6" s="59">
        <f t="shared" ref="F6:F12" si="0">SUM(G6:J6)</f>
        <v>5</v>
      </c>
      <c r="G6" s="15">
        <f t="shared" ref="G6:G15" si="1">SUM(K6:M6)</f>
        <v>1</v>
      </c>
      <c r="H6" s="13">
        <f t="shared" ref="H6:H15" si="2">SUM(N6:P6)</f>
        <v>3</v>
      </c>
      <c r="I6" s="13">
        <f t="shared" ref="I6:I15" si="3">SUM(Q6:S6)</f>
        <v>1</v>
      </c>
      <c r="J6" s="16">
        <f t="shared" ref="J6:J15" si="4">SUM(T6:V6)</f>
        <v>0</v>
      </c>
      <c r="K6" s="28">
        <v>1</v>
      </c>
      <c r="L6" s="29">
        <v>0</v>
      </c>
      <c r="M6" s="60">
        <v>0</v>
      </c>
      <c r="N6" s="27">
        <v>2</v>
      </c>
      <c r="O6" s="29">
        <v>0</v>
      </c>
      <c r="P6" s="60">
        <v>1</v>
      </c>
      <c r="Q6" s="27">
        <v>0</v>
      </c>
      <c r="R6" s="29">
        <v>0</v>
      </c>
      <c r="S6" s="29">
        <v>1</v>
      </c>
      <c r="T6" s="28">
        <v>0</v>
      </c>
      <c r="U6" s="29">
        <v>0</v>
      </c>
      <c r="V6" s="60">
        <v>0</v>
      </c>
      <c r="W6" s="39"/>
      <c r="X6" s="33">
        <v>0.46875</v>
      </c>
      <c r="Y6" s="34">
        <v>0.5708333333333333</v>
      </c>
      <c r="Z6" s="22">
        <f t="shared" ref="Z6:Z15" si="5">Y6-X6</f>
        <v>0.1020833333333333</v>
      </c>
      <c r="AA6" s="13">
        <f>COUNTIF(K6:V6,'[1]LČ Priežkalni 11.06.2017'!$AO$6)</f>
        <v>8</v>
      </c>
      <c r="AB6" s="16">
        <f>COUNTIF(K6:V6,'[1]LČ Priežkalni 11.06.2017'!$AP$6)</f>
        <v>3</v>
      </c>
      <c r="AC6" s="16">
        <f>COUNTIF(K6:V6,'[1]LČ Priežkalni 11.06.2017'!$AQ$6)</f>
        <v>1</v>
      </c>
      <c r="AD6" s="16">
        <f>COUNTIF(K6:V6,'[1]LČ Priežkalni 11.06.2017'!$AR$6)</f>
        <v>0</v>
      </c>
      <c r="AE6" s="16">
        <f>COUNTIF(K6:V6,'[1]LČ Priežkalni 11.06.2017'!$AS$6)</f>
        <v>0</v>
      </c>
      <c r="AF6" s="29"/>
      <c r="AG6" s="35"/>
      <c r="AH6" s="25"/>
    </row>
    <row r="7" spans="1:47" s="71" customFormat="1" ht="20.25" customHeight="1" thickBot="1" x14ac:dyDescent="0.3">
      <c r="A7" s="12">
        <v>2</v>
      </c>
      <c r="B7" s="67">
        <v>32</v>
      </c>
      <c r="C7" s="64" t="s">
        <v>99</v>
      </c>
      <c r="D7" s="64" t="s">
        <v>98</v>
      </c>
      <c r="E7" s="67" t="s">
        <v>42</v>
      </c>
      <c r="F7" s="59">
        <f t="shared" si="0"/>
        <v>8</v>
      </c>
      <c r="G7" s="15">
        <f t="shared" si="1"/>
        <v>1</v>
      </c>
      <c r="H7" s="13">
        <f t="shared" si="2"/>
        <v>0</v>
      </c>
      <c r="I7" s="13">
        <f t="shared" si="3"/>
        <v>6</v>
      </c>
      <c r="J7" s="16">
        <f t="shared" si="4"/>
        <v>1</v>
      </c>
      <c r="K7" s="28">
        <v>1</v>
      </c>
      <c r="L7" s="29">
        <v>0</v>
      </c>
      <c r="M7" s="60">
        <v>0</v>
      </c>
      <c r="N7" s="27">
        <v>0</v>
      </c>
      <c r="O7" s="29">
        <v>0</v>
      </c>
      <c r="P7" s="60">
        <v>0</v>
      </c>
      <c r="Q7" s="27">
        <v>5</v>
      </c>
      <c r="R7" s="29">
        <v>1</v>
      </c>
      <c r="S7" s="29">
        <v>0</v>
      </c>
      <c r="T7" s="28">
        <v>1</v>
      </c>
      <c r="U7" s="29">
        <v>0</v>
      </c>
      <c r="V7" s="60">
        <v>0</v>
      </c>
      <c r="W7" s="39"/>
      <c r="X7" s="33">
        <v>0.46666666666666662</v>
      </c>
      <c r="Y7" s="34">
        <v>0.54652777777777783</v>
      </c>
      <c r="Z7" s="22">
        <f t="shared" si="5"/>
        <v>7.9861111111111216E-2</v>
      </c>
      <c r="AA7" s="13">
        <f>COUNTIF(K7:V7,'[1]LČ Priežkalni 11.06.2017'!$AO$6)</f>
        <v>8</v>
      </c>
      <c r="AB7" s="16">
        <f>COUNTIF(K7:V7,'[1]LČ Priežkalni 11.06.2017'!$AP$6)</f>
        <v>3</v>
      </c>
      <c r="AC7" s="16">
        <f>COUNTIF(K7:V7,'[1]LČ Priežkalni 11.06.2017'!$AQ$6)</f>
        <v>0</v>
      </c>
      <c r="AD7" s="16">
        <f>COUNTIF(K7:V7,'[1]LČ Priežkalni 11.06.2017'!$AR$6)</f>
        <v>0</v>
      </c>
      <c r="AE7" s="16">
        <f>COUNTIF(K7:V7,'[1]LČ Priežkalni 11.06.2017'!$AS$6)</f>
        <v>1</v>
      </c>
      <c r="AF7" s="29"/>
      <c r="AG7" s="35"/>
      <c r="AH7" s="25"/>
    </row>
    <row r="8" spans="1:47" s="71" customFormat="1" ht="20.25" customHeight="1" thickBot="1" x14ac:dyDescent="0.3">
      <c r="A8" s="12">
        <v>3</v>
      </c>
      <c r="B8" s="67">
        <v>45</v>
      </c>
      <c r="C8" s="64" t="s">
        <v>157</v>
      </c>
      <c r="D8" s="64" t="s">
        <v>158</v>
      </c>
      <c r="E8" s="67" t="s">
        <v>159</v>
      </c>
      <c r="F8" s="59">
        <f t="shared" si="0"/>
        <v>9</v>
      </c>
      <c r="G8" s="15">
        <f t="shared" si="1"/>
        <v>5</v>
      </c>
      <c r="H8" s="13">
        <f t="shared" si="2"/>
        <v>3</v>
      </c>
      <c r="I8" s="13">
        <f t="shared" si="3"/>
        <v>1</v>
      </c>
      <c r="J8" s="16">
        <f t="shared" si="4"/>
        <v>0</v>
      </c>
      <c r="K8" s="28">
        <v>5</v>
      </c>
      <c r="L8" s="29">
        <v>0</v>
      </c>
      <c r="M8" s="60">
        <v>0</v>
      </c>
      <c r="N8" s="27">
        <v>3</v>
      </c>
      <c r="O8" s="29">
        <v>0</v>
      </c>
      <c r="P8" s="60">
        <v>0</v>
      </c>
      <c r="Q8" s="27">
        <v>1</v>
      </c>
      <c r="R8" s="29">
        <v>0</v>
      </c>
      <c r="S8" s="29">
        <v>0</v>
      </c>
      <c r="T8" s="28">
        <v>0</v>
      </c>
      <c r="U8" s="29">
        <v>0</v>
      </c>
      <c r="V8" s="60">
        <v>0</v>
      </c>
      <c r="W8" s="39"/>
      <c r="X8" s="33">
        <v>0.4680555555555555</v>
      </c>
      <c r="Y8" s="34">
        <v>0.55069444444444449</v>
      </c>
      <c r="Z8" s="22">
        <f t="shared" si="5"/>
        <v>8.2638888888888984E-2</v>
      </c>
      <c r="AA8" s="13">
        <f>COUNTIF(K8:V8,'[1]LČ Priežkalni 11.06.2017'!$AO$6)</f>
        <v>9</v>
      </c>
      <c r="AB8" s="16">
        <f>COUNTIF(K8:V8,'[1]LČ Priežkalni 11.06.2017'!$AP$6)</f>
        <v>1</v>
      </c>
      <c r="AC8" s="16">
        <f>COUNTIF(K8:V8,'[1]LČ Priežkalni 11.06.2017'!$AQ$6)</f>
        <v>0</v>
      </c>
      <c r="AD8" s="16">
        <f>COUNTIF(K8:V8,'[1]LČ Priežkalni 11.06.2017'!$AR$6)</f>
        <v>1</v>
      </c>
      <c r="AE8" s="16">
        <f>COUNTIF(K8:V8,'[1]LČ Priežkalni 11.06.2017'!$AS$6)</f>
        <v>1</v>
      </c>
      <c r="AF8" s="29"/>
      <c r="AG8" s="35"/>
      <c r="AH8" s="25"/>
    </row>
    <row r="9" spans="1:47" s="71" customFormat="1" ht="20.25" customHeight="1" thickBot="1" x14ac:dyDescent="0.3">
      <c r="A9" s="12">
        <v>4</v>
      </c>
      <c r="B9" s="67">
        <v>46</v>
      </c>
      <c r="C9" s="64" t="s">
        <v>154</v>
      </c>
      <c r="D9" s="64" t="s">
        <v>155</v>
      </c>
      <c r="E9" s="67" t="s">
        <v>156</v>
      </c>
      <c r="F9" s="59">
        <f t="shared" si="0"/>
        <v>11</v>
      </c>
      <c r="G9" s="15">
        <f t="shared" si="1"/>
        <v>3</v>
      </c>
      <c r="H9" s="13">
        <f t="shared" si="2"/>
        <v>3</v>
      </c>
      <c r="I9" s="13">
        <f t="shared" si="3"/>
        <v>2</v>
      </c>
      <c r="J9" s="16">
        <f t="shared" si="4"/>
        <v>3</v>
      </c>
      <c r="K9" s="28">
        <v>3</v>
      </c>
      <c r="L9" s="29">
        <v>0</v>
      </c>
      <c r="M9" s="60">
        <v>0</v>
      </c>
      <c r="N9" s="27">
        <v>3</v>
      </c>
      <c r="O9" s="29">
        <v>0</v>
      </c>
      <c r="P9" s="60">
        <v>0</v>
      </c>
      <c r="Q9" s="27">
        <v>2</v>
      </c>
      <c r="R9" s="29">
        <v>0</v>
      </c>
      <c r="S9" s="29">
        <v>0</v>
      </c>
      <c r="T9" s="28">
        <v>3</v>
      </c>
      <c r="U9" s="29">
        <v>0</v>
      </c>
      <c r="V9" s="60">
        <v>0</v>
      </c>
      <c r="W9" s="32"/>
      <c r="X9" s="41">
        <v>0.46736111111111112</v>
      </c>
      <c r="Y9" s="34">
        <v>0.5625</v>
      </c>
      <c r="Z9" s="22">
        <f t="shared" si="5"/>
        <v>9.5138888888888884E-2</v>
      </c>
      <c r="AA9" s="13">
        <f>COUNTIF(K9:V9,'[1]LČ Priežkalni 11.06.2017'!$AO$6)</f>
        <v>8</v>
      </c>
      <c r="AB9" s="16">
        <f>COUNTIF(K9:V9,'[1]LČ Priežkalni 11.06.2017'!$AP$6)</f>
        <v>0</v>
      </c>
      <c r="AC9" s="16">
        <f>COUNTIF(K9:V9,'[1]LČ Priežkalni 11.06.2017'!$AQ$6)</f>
        <v>1</v>
      </c>
      <c r="AD9" s="16">
        <f>COUNTIF(K9:V9,'[1]LČ Priežkalni 11.06.2017'!$AR$6)</f>
        <v>3</v>
      </c>
      <c r="AE9" s="16">
        <f>COUNTIF(K9:V9,'[1]LČ Priežkalni 11.06.2017'!$AS$6)</f>
        <v>0</v>
      </c>
      <c r="AF9" s="37"/>
      <c r="AG9" s="35"/>
      <c r="AH9" s="25"/>
    </row>
    <row r="10" spans="1:47" s="71" customFormat="1" ht="20.25" customHeight="1" thickBot="1" x14ac:dyDescent="0.3">
      <c r="A10" s="12">
        <v>5</v>
      </c>
      <c r="B10" s="67">
        <v>38</v>
      </c>
      <c r="C10" s="64" t="s">
        <v>97</v>
      </c>
      <c r="D10" s="64" t="s">
        <v>96</v>
      </c>
      <c r="E10" s="67" t="s">
        <v>42</v>
      </c>
      <c r="F10" s="59">
        <f t="shared" si="0"/>
        <v>12</v>
      </c>
      <c r="G10" s="15">
        <f t="shared" si="1"/>
        <v>3</v>
      </c>
      <c r="H10" s="13">
        <f t="shared" si="2"/>
        <v>3</v>
      </c>
      <c r="I10" s="13">
        <f t="shared" si="3"/>
        <v>1</v>
      </c>
      <c r="J10" s="16">
        <f t="shared" si="4"/>
        <v>5</v>
      </c>
      <c r="K10" s="28">
        <v>1</v>
      </c>
      <c r="L10" s="29">
        <v>1</v>
      </c>
      <c r="M10" s="60">
        <v>1</v>
      </c>
      <c r="N10" s="27">
        <v>3</v>
      </c>
      <c r="O10" s="29">
        <v>0</v>
      </c>
      <c r="P10" s="60">
        <v>0</v>
      </c>
      <c r="Q10" s="27">
        <v>0</v>
      </c>
      <c r="R10" s="29">
        <v>1</v>
      </c>
      <c r="S10" s="29">
        <v>0</v>
      </c>
      <c r="T10" s="28">
        <v>0</v>
      </c>
      <c r="U10" s="29">
        <v>0</v>
      </c>
      <c r="V10" s="60">
        <v>5</v>
      </c>
      <c r="W10" s="39"/>
      <c r="X10" s="33">
        <v>0.46597222222222223</v>
      </c>
      <c r="Y10" s="34">
        <v>0.54652777777777783</v>
      </c>
      <c r="Z10" s="22">
        <f t="shared" si="5"/>
        <v>8.0555555555555602E-2</v>
      </c>
      <c r="AA10" s="13">
        <f>COUNTIF(K10:V10,'[1]LČ Priežkalni 11.06.2017'!$AO$6)</f>
        <v>6</v>
      </c>
      <c r="AB10" s="16">
        <f>COUNTIF(K10:V10,'[1]LČ Priežkalni 11.06.2017'!$AP$6)</f>
        <v>4</v>
      </c>
      <c r="AC10" s="16">
        <f>COUNTIF(K10:V10,'[1]LČ Priežkalni 11.06.2017'!$AQ$6)</f>
        <v>0</v>
      </c>
      <c r="AD10" s="16">
        <f>COUNTIF(K10:V10,'[1]LČ Priežkalni 11.06.2017'!$AR$6)</f>
        <v>1</v>
      </c>
      <c r="AE10" s="16">
        <f>COUNTIF(K10:V10,'[1]LČ Priežkalni 11.06.2017'!$AS$6)</f>
        <v>1</v>
      </c>
      <c r="AF10" s="29"/>
      <c r="AG10" s="35"/>
      <c r="AH10" s="25"/>
    </row>
    <row r="11" spans="1:47" s="71" customFormat="1" ht="20.25" customHeight="1" thickBot="1" x14ac:dyDescent="0.3">
      <c r="A11" s="12">
        <v>6</v>
      </c>
      <c r="B11" s="67">
        <v>27</v>
      </c>
      <c r="C11" s="64" t="s">
        <v>49</v>
      </c>
      <c r="D11" s="64" t="s">
        <v>58</v>
      </c>
      <c r="E11" s="67" t="s">
        <v>50</v>
      </c>
      <c r="F11" s="59">
        <f t="shared" si="0"/>
        <v>14</v>
      </c>
      <c r="G11" s="15">
        <f t="shared" si="1"/>
        <v>7</v>
      </c>
      <c r="H11" s="13">
        <f t="shared" si="2"/>
        <v>1</v>
      </c>
      <c r="I11" s="13">
        <f t="shared" si="3"/>
        <v>3</v>
      </c>
      <c r="J11" s="16">
        <f t="shared" si="4"/>
        <v>3</v>
      </c>
      <c r="K11" s="28">
        <v>5</v>
      </c>
      <c r="L11" s="29">
        <v>0</v>
      </c>
      <c r="M11" s="60">
        <v>2</v>
      </c>
      <c r="N11" s="27">
        <v>1</v>
      </c>
      <c r="O11" s="29">
        <v>0</v>
      </c>
      <c r="P11" s="60">
        <v>0</v>
      </c>
      <c r="Q11" s="27">
        <v>3</v>
      </c>
      <c r="R11" s="29">
        <v>0</v>
      </c>
      <c r="S11" s="29">
        <v>0</v>
      </c>
      <c r="T11" s="28">
        <v>3</v>
      </c>
      <c r="U11" s="29">
        <v>0</v>
      </c>
      <c r="V11" s="60">
        <v>0</v>
      </c>
      <c r="W11" s="32"/>
      <c r="X11" s="41">
        <v>0.46319444444444446</v>
      </c>
      <c r="Y11" s="34">
        <v>0.55277777777777781</v>
      </c>
      <c r="Z11" s="22">
        <f t="shared" si="5"/>
        <v>8.9583333333333348E-2</v>
      </c>
      <c r="AA11" s="13">
        <f>COUNTIF(K11:V11,'[1]LČ Priežkalni 11.06.2017'!$AO$6)</f>
        <v>7</v>
      </c>
      <c r="AB11" s="16">
        <f>COUNTIF(K11:V11,'[1]LČ Priežkalni 11.06.2017'!$AP$6)</f>
        <v>1</v>
      </c>
      <c r="AC11" s="16">
        <f>COUNTIF(K11:V11,'[1]LČ Priežkalni 11.06.2017'!$AQ$6)</f>
        <v>1</v>
      </c>
      <c r="AD11" s="16">
        <f>COUNTIF(K11:V11,'[1]LČ Priežkalni 11.06.2017'!$AR$6)</f>
        <v>2</v>
      </c>
      <c r="AE11" s="16">
        <f>COUNTIF(K11:V11,'[1]LČ Priežkalni 11.06.2017'!$AS$6)</f>
        <v>1</v>
      </c>
      <c r="AF11" s="37"/>
      <c r="AG11" s="35"/>
      <c r="AH11" s="25"/>
    </row>
    <row r="12" spans="1:47" s="71" customFormat="1" ht="20.25" customHeight="1" thickBot="1" x14ac:dyDescent="0.3">
      <c r="A12" s="12">
        <v>7</v>
      </c>
      <c r="B12" s="67">
        <v>37</v>
      </c>
      <c r="C12" s="64" t="s">
        <v>38</v>
      </c>
      <c r="D12" s="64" t="s">
        <v>78</v>
      </c>
      <c r="E12" s="67" t="s">
        <v>42</v>
      </c>
      <c r="F12" s="59">
        <f t="shared" si="0"/>
        <v>20</v>
      </c>
      <c r="G12" s="15">
        <f t="shared" si="1"/>
        <v>5</v>
      </c>
      <c r="H12" s="13">
        <f t="shared" si="2"/>
        <v>4</v>
      </c>
      <c r="I12" s="13">
        <f t="shared" si="3"/>
        <v>8</v>
      </c>
      <c r="J12" s="16">
        <f t="shared" si="4"/>
        <v>3</v>
      </c>
      <c r="K12" s="28">
        <v>3</v>
      </c>
      <c r="L12" s="29">
        <v>0</v>
      </c>
      <c r="M12" s="60">
        <v>2</v>
      </c>
      <c r="N12" s="27">
        <v>2</v>
      </c>
      <c r="O12" s="29">
        <v>1</v>
      </c>
      <c r="P12" s="60">
        <v>1</v>
      </c>
      <c r="Q12" s="27">
        <v>3</v>
      </c>
      <c r="R12" s="29">
        <v>0</v>
      </c>
      <c r="S12" s="29">
        <v>5</v>
      </c>
      <c r="T12" s="28">
        <v>2</v>
      </c>
      <c r="U12" s="29">
        <v>0</v>
      </c>
      <c r="V12" s="60">
        <v>1</v>
      </c>
      <c r="W12" s="32"/>
      <c r="X12" s="41">
        <v>0.46249999999999997</v>
      </c>
      <c r="Y12" s="34">
        <v>0.53402777777777777</v>
      </c>
      <c r="Z12" s="22">
        <f t="shared" si="5"/>
        <v>7.1527777777777801E-2</v>
      </c>
      <c r="AA12" s="13">
        <f>COUNTIF(K12:V12,'[1]LČ Priežkalni 11.06.2017'!$AO$6)</f>
        <v>3</v>
      </c>
      <c r="AB12" s="16">
        <f>COUNTIF(K12:V12,'[1]LČ Priežkalni 11.06.2017'!$AP$6)</f>
        <v>3</v>
      </c>
      <c r="AC12" s="16">
        <f>COUNTIF(K12:V12,'[1]LČ Priežkalni 11.06.2017'!$AQ$6)</f>
        <v>3</v>
      </c>
      <c r="AD12" s="16">
        <f>COUNTIF(K12:V12,'[1]LČ Priežkalni 11.06.2017'!$AR$6)</f>
        <v>2</v>
      </c>
      <c r="AE12" s="16">
        <f>COUNTIF(K12:V12,'[1]LČ Priežkalni 11.06.2017'!$AS$6)</f>
        <v>1</v>
      </c>
      <c r="AF12" s="37"/>
      <c r="AG12" s="35"/>
      <c r="AH12" s="25"/>
    </row>
    <row r="13" spans="1:47" s="75" customFormat="1" ht="20.25" customHeight="1" thickBot="1" x14ac:dyDescent="0.3">
      <c r="A13" s="12">
        <v>8</v>
      </c>
      <c r="B13" s="67">
        <v>23</v>
      </c>
      <c r="C13" s="64" t="s">
        <v>57</v>
      </c>
      <c r="D13" s="64" t="s">
        <v>56</v>
      </c>
      <c r="E13" s="67" t="s">
        <v>19</v>
      </c>
      <c r="F13" s="59">
        <f>SUM(G13:J13)+W13</f>
        <v>22</v>
      </c>
      <c r="G13" s="15">
        <f t="shared" si="1"/>
        <v>3</v>
      </c>
      <c r="H13" s="13">
        <f t="shared" si="2"/>
        <v>6</v>
      </c>
      <c r="I13" s="13">
        <f t="shared" si="3"/>
        <v>7</v>
      </c>
      <c r="J13" s="16">
        <f t="shared" si="4"/>
        <v>3</v>
      </c>
      <c r="K13" s="28">
        <v>3</v>
      </c>
      <c r="L13" s="29">
        <v>0</v>
      </c>
      <c r="M13" s="60">
        <v>0</v>
      </c>
      <c r="N13" s="27">
        <v>3</v>
      </c>
      <c r="O13" s="29">
        <v>0</v>
      </c>
      <c r="P13" s="60">
        <v>3</v>
      </c>
      <c r="Q13" s="27">
        <v>2</v>
      </c>
      <c r="R13" s="29">
        <v>0</v>
      </c>
      <c r="S13" s="29">
        <v>5</v>
      </c>
      <c r="T13" s="28">
        <v>3</v>
      </c>
      <c r="U13" s="29">
        <v>0</v>
      </c>
      <c r="V13" s="60">
        <v>0</v>
      </c>
      <c r="W13" s="39">
        <v>3</v>
      </c>
      <c r="X13" s="41">
        <v>0.46388888888888885</v>
      </c>
      <c r="Y13" s="34">
        <v>0.55902777777777779</v>
      </c>
      <c r="Z13" s="22">
        <f t="shared" si="5"/>
        <v>9.5138888888888939E-2</v>
      </c>
      <c r="AA13" s="13">
        <f>COUNTIF(K13:V13,'[1]LČ Priežkalni 11.06.2017'!$AO$6)</f>
        <v>6</v>
      </c>
      <c r="AB13" s="16">
        <f>COUNTIF(K13:V13,'[1]LČ Priežkalni 11.06.2017'!$AP$6)</f>
        <v>0</v>
      </c>
      <c r="AC13" s="16">
        <f>COUNTIF(K13:V13,'[1]LČ Priežkalni 11.06.2017'!$AQ$6)</f>
        <v>1</v>
      </c>
      <c r="AD13" s="16">
        <f>COUNTIF(K13:V13,'[1]LČ Priežkalni 11.06.2017'!$AR$6)</f>
        <v>4</v>
      </c>
      <c r="AE13" s="16">
        <f>COUNTIF(K13:V13,'[1]LČ Priežkalni 11.06.2017'!$AS$6)</f>
        <v>1</v>
      </c>
      <c r="AF13" s="37"/>
      <c r="AG13" s="35"/>
      <c r="AH13" s="25"/>
    </row>
    <row r="14" spans="1:47" s="75" customFormat="1" ht="20.25" customHeight="1" thickBot="1" x14ac:dyDescent="0.3">
      <c r="A14" s="12">
        <v>9</v>
      </c>
      <c r="B14" s="67">
        <v>12</v>
      </c>
      <c r="C14" s="64" t="s">
        <v>40</v>
      </c>
      <c r="D14" s="64" t="s">
        <v>59</v>
      </c>
      <c r="E14" s="67" t="s">
        <v>43</v>
      </c>
      <c r="F14" s="59">
        <f>SUM(G14:J14)</f>
        <v>36</v>
      </c>
      <c r="G14" s="15">
        <f t="shared" si="1"/>
        <v>12</v>
      </c>
      <c r="H14" s="13">
        <f t="shared" si="2"/>
        <v>6</v>
      </c>
      <c r="I14" s="13">
        <f t="shared" si="3"/>
        <v>11</v>
      </c>
      <c r="J14" s="16">
        <f t="shared" si="4"/>
        <v>7</v>
      </c>
      <c r="K14" s="28">
        <v>5</v>
      </c>
      <c r="L14" s="29">
        <v>2</v>
      </c>
      <c r="M14" s="60">
        <v>5</v>
      </c>
      <c r="N14" s="27">
        <v>3</v>
      </c>
      <c r="O14" s="29">
        <v>0</v>
      </c>
      <c r="P14" s="60">
        <v>3</v>
      </c>
      <c r="Q14" s="27">
        <v>5</v>
      </c>
      <c r="R14" s="29">
        <v>3</v>
      </c>
      <c r="S14" s="29">
        <v>3</v>
      </c>
      <c r="T14" s="28">
        <v>3</v>
      </c>
      <c r="U14" s="29">
        <v>1</v>
      </c>
      <c r="V14" s="60">
        <v>3</v>
      </c>
      <c r="W14" s="32"/>
      <c r="X14" s="33">
        <v>0.46458333333333335</v>
      </c>
      <c r="Y14" s="34">
        <v>0.54722222222222217</v>
      </c>
      <c r="Z14" s="22">
        <f t="shared" si="5"/>
        <v>8.2638888888888817E-2</v>
      </c>
      <c r="AA14" s="13">
        <f>COUNTIF(K14:V14,'[1]LČ Priežkalni 11.06.2017'!$AO$6)</f>
        <v>1</v>
      </c>
      <c r="AB14" s="16">
        <f>COUNTIF(K14:V14,'[1]LČ Priežkalni 11.06.2017'!$AP$6)</f>
        <v>1</v>
      </c>
      <c r="AC14" s="16">
        <f>COUNTIF(K14:V14,'[1]LČ Priežkalni 11.06.2017'!$AQ$6)</f>
        <v>1</v>
      </c>
      <c r="AD14" s="16">
        <f>COUNTIF(K14:V14,'[1]LČ Priežkalni 11.06.2017'!$AR$6)</f>
        <v>6</v>
      </c>
      <c r="AE14" s="16">
        <f>COUNTIF(K14:V14,'[1]LČ Priežkalni 11.06.2017'!$AS$6)</f>
        <v>3</v>
      </c>
      <c r="AF14" s="29"/>
      <c r="AG14" s="35"/>
      <c r="AH14" s="25"/>
    </row>
    <row r="15" spans="1:47" s="75" customFormat="1" ht="20.25" customHeight="1" x14ac:dyDescent="0.25">
      <c r="A15" s="12">
        <v>10</v>
      </c>
      <c r="B15" s="67">
        <v>49</v>
      </c>
      <c r="C15" s="64" t="s">
        <v>77</v>
      </c>
      <c r="D15" s="64" t="s">
        <v>76</v>
      </c>
      <c r="E15" s="67" t="s">
        <v>43</v>
      </c>
      <c r="F15" s="59">
        <f>SUM(G15:J15)+W15</f>
        <v>41</v>
      </c>
      <c r="G15" s="15">
        <f t="shared" si="1"/>
        <v>10</v>
      </c>
      <c r="H15" s="13">
        <f t="shared" si="2"/>
        <v>10</v>
      </c>
      <c r="I15" s="13">
        <f t="shared" si="3"/>
        <v>10</v>
      </c>
      <c r="J15" s="16">
        <f t="shared" si="4"/>
        <v>10</v>
      </c>
      <c r="K15" s="28">
        <v>5</v>
      </c>
      <c r="L15" s="29">
        <v>0</v>
      </c>
      <c r="M15" s="60">
        <v>5</v>
      </c>
      <c r="N15" s="27">
        <v>5</v>
      </c>
      <c r="O15" s="29">
        <v>0</v>
      </c>
      <c r="P15" s="60">
        <v>5</v>
      </c>
      <c r="Q15" s="27">
        <v>5</v>
      </c>
      <c r="R15" s="29">
        <v>0</v>
      </c>
      <c r="S15" s="29">
        <v>5</v>
      </c>
      <c r="T15" s="28">
        <v>5</v>
      </c>
      <c r="U15" s="29">
        <v>0</v>
      </c>
      <c r="V15" s="60">
        <v>5</v>
      </c>
      <c r="W15" s="32">
        <v>1</v>
      </c>
      <c r="X15" s="41">
        <v>0.46527777777777773</v>
      </c>
      <c r="Y15" s="34">
        <v>0.55069444444444449</v>
      </c>
      <c r="Z15" s="22">
        <f t="shared" si="5"/>
        <v>8.5416666666666752E-2</v>
      </c>
      <c r="AA15" s="13">
        <f>COUNTIF(K15:V15,'[1]LČ Priežkalni 11.06.2017'!$AO$6)</f>
        <v>4</v>
      </c>
      <c r="AB15" s="16">
        <f>COUNTIF(K15:V15,'[1]LČ Priežkalni 11.06.2017'!$AP$6)</f>
        <v>0</v>
      </c>
      <c r="AC15" s="16">
        <f>COUNTIF(K15:V15,'[1]LČ Priežkalni 11.06.2017'!$AQ$6)</f>
        <v>0</v>
      </c>
      <c r="AD15" s="16">
        <f>COUNTIF(K15:V15,'[1]LČ Priežkalni 11.06.2017'!$AR$6)</f>
        <v>0</v>
      </c>
      <c r="AE15" s="16">
        <f>COUNTIF(K15:V15,'[1]LČ Priežkalni 11.06.2017'!$AS$6)</f>
        <v>8</v>
      </c>
      <c r="AF15" s="37"/>
      <c r="AG15" s="35"/>
      <c r="AH15" s="25"/>
    </row>
    <row r="17" spans="1:34" s="71" customFormat="1" ht="37.5" customHeight="1" thickBot="1" x14ac:dyDescent="0.3">
      <c r="A17" s="81" t="s">
        <v>135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</row>
    <row r="18" spans="1:34" s="71" customFormat="1" ht="20.25" customHeight="1" thickBot="1" x14ac:dyDescent="0.3">
      <c r="A18" s="2" t="s">
        <v>10</v>
      </c>
      <c r="B18" s="3" t="s">
        <v>0</v>
      </c>
      <c r="C18" s="69" t="s">
        <v>124</v>
      </c>
      <c r="D18" s="70"/>
      <c r="E18" s="56" t="s">
        <v>5</v>
      </c>
      <c r="F18" s="5" t="s">
        <v>6</v>
      </c>
      <c r="G18" s="6" t="s">
        <v>125</v>
      </c>
      <c r="H18" s="3" t="s">
        <v>126</v>
      </c>
      <c r="I18" s="3" t="s">
        <v>127</v>
      </c>
      <c r="J18" s="4" t="s">
        <v>128</v>
      </c>
      <c r="K18" s="6">
        <v>1</v>
      </c>
      <c r="L18" s="4">
        <v>2</v>
      </c>
      <c r="M18" s="57">
        <v>3</v>
      </c>
      <c r="N18" s="3">
        <v>1</v>
      </c>
      <c r="O18" s="4">
        <v>2</v>
      </c>
      <c r="P18" s="57">
        <v>3</v>
      </c>
      <c r="Q18" s="3">
        <v>1</v>
      </c>
      <c r="R18" s="4">
        <v>2</v>
      </c>
      <c r="S18" s="4">
        <v>3</v>
      </c>
      <c r="T18" s="6">
        <v>1</v>
      </c>
      <c r="U18" s="4">
        <v>2</v>
      </c>
      <c r="V18" s="57">
        <v>3</v>
      </c>
      <c r="W18" s="9" t="s">
        <v>1</v>
      </c>
      <c r="X18" s="6" t="s">
        <v>7</v>
      </c>
      <c r="Y18" s="4" t="s">
        <v>8</v>
      </c>
      <c r="Z18" s="9" t="s">
        <v>9</v>
      </c>
      <c r="AA18" s="3">
        <v>0</v>
      </c>
      <c r="AB18" s="4">
        <v>1</v>
      </c>
      <c r="AC18" s="4">
        <v>2</v>
      </c>
      <c r="AD18" s="4">
        <v>3</v>
      </c>
      <c r="AE18" s="4">
        <v>5</v>
      </c>
      <c r="AF18" s="4" t="s">
        <v>2</v>
      </c>
      <c r="AG18" s="10">
        <v>20</v>
      </c>
      <c r="AH18" s="11"/>
    </row>
    <row r="19" spans="1:34" s="71" customFormat="1" ht="20.25" customHeight="1" thickBot="1" x14ac:dyDescent="0.3">
      <c r="A19" s="12">
        <v>1</v>
      </c>
      <c r="B19" s="67">
        <v>34</v>
      </c>
      <c r="C19" s="64" t="s">
        <v>17</v>
      </c>
      <c r="D19" s="64" t="s">
        <v>44</v>
      </c>
      <c r="E19" s="67" t="s">
        <v>21</v>
      </c>
      <c r="F19" s="59">
        <f t="shared" ref="F19:F24" si="6">SUM(G19:J19)</f>
        <v>29</v>
      </c>
      <c r="G19" s="15">
        <f t="shared" ref="G19:G24" si="7">SUM(K19:M19)</f>
        <v>11</v>
      </c>
      <c r="H19" s="13">
        <f t="shared" ref="H19:H24" si="8">SUM(N19:P19)</f>
        <v>9</v>
      </c>
      <c r="I19" s="13">
        <f t="shared" ref="I19:I24" si="9">SUM(Q19:S19)</f>
        <v>9</v>
      </c>
      <c r="J19" s="16">
        <f t="shared" ref="J19:J24" si="10">SUM(T19:V19)</f>
        <v>0</v>
      </c>
      <c r="K19" s="28">
        <v>5</v>
      </c>
      <c r="L19" s="29">
        <v>3</v>
      </c>
      <c r="M19" s="60">
        <v>3</v>
      </c>
      <c r="N19" s="27">
        <v>3</v>
      </c>
      <c r="O19" s="29">
        <v>3</v>
      </c>
      <c r="P19" s="60">
        <v>3</v>
      </c>
      <c r="Q19" s="27">
        <v>3</v>
      </c>
      <c r="R19" s="29">
        <v>3</v>
      </c>
      <c r="S19" s="29">
        <v>3</v>
      </c>
      <c r="T19" s="28"/>
      <c r="U19" s="29"/>
      <c r="V19" s="60"/>
      <c r="W19" s="39"/>
      <c r="X19" s="33">
        <v>0.4604166666666667</v>
      </c>
      <c r="Y19" s="34">
        <v>0.49861111111111112</v>
      </c>
      <c r="Z19" s="22">
        <f t="shared" ref="Z19:Z24" si="11">Y19-X19</f>
        <v>3.819444444444442E-2</v>
      </c>
      <c r="AA19" s="13">
        <f>COUNTIF(K19:V19,'[1]LČ Priežkalni 11.06.2017'!$AO$6)</f>
        <v>0</v>
      </c>
      <c r="AB19" s="16">
        <f>COUNTIF(K19:V19,'[1]LČ Priežkalni 11.06.2017'!$AP$6)</f>
        <v>0</v>
      </c>
      <c r="AC19" s="16">
        <f>COUNTIF(K19:V19,'[1]LČ Priežkalni 11.06.2017'!$AQ$6)</f>
        <v>0</v>
      </c>
      <c r="AD19" s="16">
        <f>COUNTIF(K19:V19,'[1]LČ Priežkalni 11.06.2017'!$AR$6)</f>
        <v>8</v>
      </c>
      <c r="AE19" s="16">
        <f>COUNTIF(K19:V19,'[1]LČ Priežkalni 11.06.2017'!$AS$6)</f>
        <v>1</v>
      </c>
      <c r="AF19" s="29"/>
      <c r="AG19" s="35"/>
      <c r="AH19" s="25"/>
    </row>
    <row r="20" spans="1:34" s="71" customFormat="1" ht="20.25" customHeight="1" thickBot="1" x14ac:dyDescent="0.3">
      <c r="A20" s="12">
        <v>2</v>
      </c>
      <c r="B20" s="67">
        <v>29</v>
      </c>
      <c r="C20" s="64" t="s">
        <v>95</v>
      </c>
      <c r="D20" s="64" t="s">
        <v>94</v>
      </c>
      <c r="E20" s="67" t="s">
        <v>90</v>
      </c>
      <c r="F20" s="59">
        <f t="shared" si="6"/>
        <v>31</v>
      </c>
      <c r="G20" s="15">
        <f t="shared" si="7"/>
        <v>11</v>
      </c>
      <c r="H20" s="13">
        <f t="shared" si="8"/>
        <v>11</v>
      </c>
      <c r="I20" s="13">
        <f t="shared" si="9"/>
        <v>9</v>
      </c>
      <c r="J20" s="16">
        <f t="shared" si="10"/>
        <v>0</v>
      </c>
      <c r="K20" s="28">
        <v>5</v>
      </c>
      <c r="L20" s="29">
        <v>3</v>
      </c>
      <c r="M20" s="60">
        <v>3</v>
      </c>
      <c r="N20" s="27">
        <v>5</v>
      </c>
      <c r="O20" s="29">
        <v>3</v>
      </c>
      <c r="P20" s="60">
        <v>3</v>
      </c>
      <c r="Q20" s="27">
        <v>3</v>
      </c>
      <c r="R20" s="29">
        <v>3</v>
      </c>
      <c r="S20" s="29">
        <v>3</v>
      </c>
      <c r="T20" s="28"/>
      <c r="U20" s="29"/>
      <c r="V20" s="60"/>
      <c r="W20" s="39"/>
      <c r="X20" s="33">
        <v>0.46180555555555558</v>
      </c>
      <c r="Y20" s="34">
        <v>0.53055555555555556</v>
      </c>
      <c r="Z20" s="22">
        <f t="shared" si="11"/>
        <v>6.8749999999999978E-2</v>
      </c>
      <c r="AA20" s="13">
        <f>COUNTIF(K20:V20,'[1]LČ Priežkalni 11.06.2017'!$AO$6)</f>
        <v>0</v>
      </c>
      <c r="AB20" s="16">
        <f>COUNTIF(K20:V20,'[1]LČ Priežkalni 11.06.2017'!$AP$6)</f>
        <v>0</v>
      </c>
      <c r="AC20" s="16">
        <f>COUNTIF(K20:V20,'[1]LČ Priežkalni 11.06.2017'!$AQ$6)</f>
        <v>0</v>
      </c>
      <c r="AD20" s="16">
        <f>COUNTIF(K20:V20,'[1]LČ Priežkalni 11.06.2017'!$AR$6)</f>
        <v>7</v>
      </c>
      <c r="AE20" s="16">
        <f>COUNTIF(K20:V20,'[1]LČ Priežkalni 11.06.2017'!$AS$6)</f>
        <v>2</v>
      </c>
      <c r="AF20" s="29"/>
      <c r="AG20" s="35"/>
      <c r="AH20" s="25"/>
    </row>
    <row r="21" spans="1:34" s="71" customFormat="1" ht="20.25" customHeight="1" thickBot="1" x14ac:dyDescent="0.3">
      <c r="A21" s="12">
        <v>3</v>
      </c>
      <c r="B21" s="67">
        <v>28</v>
      </c>
      <c r="C21" s="64" t="s">
        <v>49</v>
      </c>
      <c r="D21" s="64" t="s">
        <v>48</v>
      </c>
      <c r="E21" s="67" t="s">
        <v>50</v>
      </c>
      <c r="F21" s="59">
        <f t="shared" si="6"/>
        <v>33</v>
      </c>
      <c r="G21" s="15">
        <f t="shared" si="7"/>
        <v>13</v>
      </c>
      <c r="H21" s="13">
        <f t="shared" si="8"/>
        <v>11</v>
      </c>
      <c r="I21" s="13">
        <f t="shared" si="9"/>
        <v>9</v>
      </c>
      <c r="J21" s="16">
        <f t="shared" si="10"/>
        <v>0</v>
      </c>
      <c r="K21" s="28">
        <v>5</v>
      </c>
      <c r="L21" s="29">
        <v>3</v>
      </c>
      <c r="M21" s="60">
        <v>5</v>
      </c>
      <c r="N21" s="27">
        <v>5</v>
      </c>
      <c r="O21" s="29">
        <v>3</v>
      </c>
      <c r="P21" s="60">
        <v>3</v>
      </c>
      <c r="Q21" s="27">
        <v>3</v>
      </c>
      <c r="R21" s="29">
        <v>3</v>
      </c>
      <c r="S21" s="29">
        <v>3</v>
      </c>
      <c r="T21" s="28"/>
      <c r="U21" s="29"/>
      <c r="V21" s="60"/>
      <c r="W21" s="39"/>
      <c r="X21" s="41">
        <v>0.45902777777777781</v>
      </c>
      <c r="Y21" s="34">
        <v>0.54722222222222217</v>
      </c>
      <c r="Z21" s="22">
        <f t="shared" si="11"/>
        <v>8.8194444444444353E-2</v>
      </c>
      <c r="AA21" s="13">
        <f>COUNTIF(K21:V21,'[1]LČ Priežkalni 11.06.2017'!$AO$6)</f>
        <v>0</v>
      </c>
      <c r="AB21" s="16">
        <f>COUNTIF(K21:V21,'[1]LČ Priežkalni 11.06.2017'!$AP$6)</f>
        <v>0</v>
      </c>
      <c r="AC21" s="16">
        <f>COUNTIF(K21:V21,'[1]LČ Priežkalni 11.06.2017'!$AQ$6)</f>
        <v>0</v>
      </c>
      <c r="AD21" s="16">
        <f>COUNTIF(K21:V21,'[1]LČ Priežkalni 11.06.2017'!$AR$6)</f>
        <v>6</v>
      </c>
      <c r="AE21" s="16">
        <f>COUNTIF(K21:V21,'[1]LČ Priežkalni 11.06.2017'!$AS$6)</f>
        <v>3</v>
      </c>
      <c r="AF21" s="37"/>
      <c r="AG21" s="35"/>
      <c r="AH21" s="25"/>
    </row>
    <row r="22" spans="1:34" s="71" customFormat="1" ht="20.25" customHeight="1" thickBot="1" x14ac:dyDescent="0.3">
      <c r="A22" s="12">
        <v>4</v>
      </c>
      <c r="B22" s="67">
        <v>33</v>
      </c>
      <c r="C22" s="64" t="s">
        <v>47</v>
      </c>
      <c r="D22" s="64" t="s">
        <v>46</v>
      </c>
      <c r="E22" s="67" t="s">
        <v>50</v>
      </c>
      <c r="F22" s="59">
        <f t="shared" si="6"/>
        <v>33</v>
      </c>
      <c r="G22" s="15">
        <f t="shared" si="7"/>
        <v>11</v>
      </c>
      <c r="H22" s="13">
        <f t="shared" si="8"/>
        <v>11</v>
      </c>
      <c r="I22" s="13">
        <f t="shared" si="9"/>
        <v>11</v>
      </c>
      <c r="J22" s="16">
        <f t="shared" si="10"/>
        <v>0</v>
      </c>
      <c r="K22" s="28">
        <v>5</v>
      </c>
      <c r="L22" s="29">
        <v>3</v>
      </c>
      <c r="M22" s="60">
        <v>3</v>
      </c>
      <c r="N22" s="27">
        <v>5</v>
      </c>
      <c r="O22" s="29">
        <v>3</v>
      </c>
      <c r="P22" s="60">
        <v>3</v>
      </c>
      <c r="Q22" s="27">
        <v>5</v>
      </c>
      <c r="R22" s="29">
        <v>3</v>
      </c>
      <c r="S22" s="29">
        <v>3</v>
      </c>
      <c r="T22" s="28"/>
      <c r="U22" s="29"/>
      <c r="V22" s="60"/>
      <c r="W22" s="32"/>
      <c r="X22" s="41">
        <v>0.4597222222222222</v>
      </c>
      <c r="Y22" s="34">
        <v>0.54861111111111105</v>
      </c>
      <c r="Z22" s="22">
        <f t="shared" si="11"/>
        <v>8.8888888888888851E-2</v>
      </c>
      <c r="AA22" s="13">
        <f>COUNTIF(K22:V22,'[1]LČ Priežkalni 11.06.2017'!$AO$6)</f>
        <v>0</v>
      </c>
      <c r="AB22" s="16">
        <f>COUNTIF(K22:V22,'[1]LČ Priežkalni 11.06.2017'!$AP$6)</f>
        <v>0</v>
      </c>
      <c r="AC22" s="16">
        <f>COUNTIF(K22:V22,'[1]LČ Priežkalni 11.06.2017'!$AQ$6)</f>
        <v>0</v>
      </c>
      <c r="AD22" s="16">
        <f>COUNTIF(K22:V22,'[1]LČ Priežkalni 11.06.2017'!$AR$6)</f>
        <v>6</v>
      </c>
      <c r="AE22" s="16">
        <f>COUNTIF(K22:V22,'[1]LČ Priežkalni 11.06.2017'!$AS$6)</f>
        <v>3</v>
      </c>
      <c r="AF22" s="37"/>
      <c r="AG22" s="35"/>
      <c r="AH22" s="25"/>
    </row>
    <row r="23" spans="1:34" s="71" customFormat="1" ht="20.25" customHeight="1" thickBot="1" x14ac:dyDescent="0.3">
      <c r="A23" s="12">
        <v>5</v>
      </c>
      <c r="B23" s="67">
        <v>11</v>
      </c>
      <c r="C23" s="64" t="s">
        <v>40</v>
      </c>
      <c r="D23" s="64" t="s">
        <v>92</v>
      </c>
      <c r="E23" s="67" t="s">
        <v>43</v>
      </c>
      <c r="F23" s="59">
        <f t="shared" si="6"/>
        <v>43</v>
      </c>
      <c r="G23" s="15">
        <f t="shared" si="7"/>
        <v>15</v>
      </c>
      <c r="H23" s="13">
        <f t="shared" si="8"/>
        <v>13</v>
      </c>
      <c r="I23" s="13">
        <f t="shared" si="9"/>
        <v>15</v>
      </c>
      <c r="J23" s="16">
        <f t="shared" si="10"/>
        <v>0</v>
      </c>
      <c r="K23" s="28">
        <v>5</v>
      </c>
      <c r="L23" s="29">
        <v>5</v>
      </c>
      <c r="M23" s="60">
        <v>5</v>
      </c>
      <c r="N23" s="27">
        <v>5</v>
      </c>
      <c r="O23" s="29">
        <v>3</v>
      </c>
      <c r="P23" s="60">
        <v>5</v>
      </c>
      <c r="Q23" s="27">
        <v>5</v>
      </c>
      <c r="R23" s="29">
        <v>5</v>
      </c>
      <c r="S23" s="29">
        <v>5</v>
      </c>
      <c r="T23" s="28"/>
      <c r="U23" s="29"/>
      <c r="V23" s="60"/>
      <c r="W23" s="39"/>
      <c r="X23" s="41">
        <v>0.46111111111111108</v>
      </c>
      <c r="Y23" s="34">
        <v>0.61736111111111114</v>
      </c>
      <c r="Z23" s="22">
        <f t="shared" si="11"/>
        <v>0.15625000000000006</v>
      </c>
      <c r="AA23" s="13">
        <f>COUNTIF(K23:V23,'[1]LČ Priežkalni 11.06.2017'!$AO$6)</f>
        <v>0</v>
      </c>
      <c r="AB23" s="16">
        <f>COUNTIF(K23:V23,'[1]LČ Priežkalni 11.06.2017'!$AP$6)</f>
        <v>0</v>
      </c>
      <c r="AC23" s="16">
        <f>COUNTIF(K23:V23,'[1]LČ Priežkalni 11.06.2017'!$AQ$6)</f>
        <v>0</v>
      </c>
      <c r="AD23" s="16">
        <f>COUNTIF(K23:V23,'[1]LČ Priežkalni 11.06.2017'!$AR$6)</f>
        <v>1</v>
      </c>
      <c r="AE23" s="16">
        <f>COUNTIF(K23:V23,'[1]LČ Priežkalni 11.06.2017'!$AS$6)</f>
        <v>8</v>
      </c>
      <c r="AF23" s="37"/>
      <c r="AG23" s="35"/>
      <c r="AH23" s="25"/>
    </row>
    <row r="24" spans="1:34" s="71" customFormat="1" ht="20.25" customHeight="1" x14ac:dyDescent="0.25">
      <c r="A24" s="12">
        <v>6</v>
      </c>
      <c r="B24" s="67">
        <v>22</v>
      </c>
      <c r="C24" s="64" t="s">
        <v>45</v>
      </c>
      <c r="D24" s="64" t="s">
        <v>75</v>
      </c>
      <c r="E24" s="67" t="s">
        <v>50</v>
      </c>
      <c r="F24" s="59">
        <f t="shared" si="6"/>
        <v>45</v>
      </c>
      <c r="G24" s="15">
        <f t="shared" si="7"/>
        <v>15</v>
      </c>
      <c r="H24" s="13">
        <f t="shared" si="8"/>
        <v>15</v>
      </c>
      <c r="I24" s="13">
        <f t="shared" si="9"/>
        <v>15</v>
      </c>
      <c r="J24" s="16">
        <f t="shared" si="10"/>
        <v>0</v>
      </c>
      <c r="K24" s="28">
        <v>5</v>
      </c>
      <c r="L24" s="29">
        <v>5</v>
      </c>
      <c r="M24" s="60">
        <v>5</v>
      </c>
      <c r="N24" s="27">
        <v>5</v>
      </c>
      <c r="O24" s="29">
        <v>5</v>
      </c>
      <c r="P24" s="60">
        <v>5</v>
      </c>
      <c r="Q24" s="27">
        <v>5</v>
      </c>
      <c r="R24" s="29">
        <v>5</v>
      </c>
      <c r="S24" s="29">
        <v>5</v>
      </c>
      <c r="T24" s="28"/>
      <c r="U24" s="29"/>
      <c r="V24" s="60"/>
      <c r="W24" s="32"/>
      <c r="X24" s="41">
        <v>0.45833333333333331</v>
      </c>
      <c r="Y24" s="34">
        <v>0.55347222222222225</v>
      </c>
      <c r="Z24" s="22">
        <f t="shared" si="11"/>
        <v>9.5138888888888939E-2</v>
      </c>
      <c r="AA24" s="13">
        <f>COUNTIF(K24:V24,'[1]LČ Priežkalni 11.06.2017'!$AO$6)</f>
        <v>0</v>
      </c>
      <c r="AB24" s="16">
        <f>COUNTIF(K24:V24,'[1]LČ Priežkalni 11.06.2017'!$AP$6)</f>
        <v>0</v>
      </c>
      <c r="AC24" s="16">
        <f>COUNTIF(K24:V24,'[1]LČ Priežkalni 11.06.2017'!$AQ$6)</f>
        <v>0</v>
      </c>
      <c r="AD24" s="16">
        <f>COUNTIF(K24:V24,'[1]LČ Priežkalni 11.06.2017'!$AR$6)</f>
        <v>0</v>
      </c>
      <c r="AE24" s="16">
        <f>COUNTIF(K24:V24,'[1]LČ Priežkalni 11.06.2017'!$AS$6)</f>
        <v>9</v>
      </c>
      <c r="AF24" s="37"/>
      <c r="AG24" s="35"/>
      <c r="AH24" s="25"/>
    </row>
    <row r="26" spans="1:34" ht="23.25" x14ac:dyDescent="0.3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</row>
    <row r="27" spans="1:34" ht="23.25" x14ac:dyDescent="0.3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</row>
    <row r="29" spans="1:34" s="55" customFormat="1" ht="37.5" customHeight="1" thickBot="1" x14ac:dyDescent="0.3">
      <c r="A29" s="81" t="s">
        <v>167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</row>
    <row r="30" spans="1:34" s="55" customFormat="1" ht="20.25" customHeight="1" thickBot="1" x14ac:dyDescent="0.3">
      <c r="A30" s="2" t="s">
        <v>10</v>
      </c>
      <c r="B30" s="3" t="s">
        <v>0</v>
      </c>
      <c r="C30" s="84" t="s">
        <v>124</v>
      </c>
      <c r="D30" s="85"/>
      <c r="E30" s="56" t="s">
        <v>5</v>
      </c>
      <c r="F30" s="5" t="s">
        <v>6</v>
      </c>
      <c r="G30" s="6" t="s">
        <v>125</v>
      </c>
      <c r="H30" s="3" t="s">
        <v>126</v>
      </c>
      <c r="I30" s="3" t="s">
        <v>127</v>
      </c>
      <c r="J30" s="4" t="s">
        <v>128</v>
      </c>
      <c r="K30" s="6">
        <v>1</v>
      </c>
      <c r="L30" s="4">
        <v>2</v>
      </c>
      <c r="M30" s="57">
        <v>3</v>
      </c>
      <c r="N30" s="3">
        <v>1</v>
      </c>
      <c r="O30" s="4">
        <v>2</v>
      </c>
      <c r="P30" s="57">
        <v>3</v>
      </c>
      <c r="Q30" s="3">
        <v>1</v>
      </c>
      <c r="R30" s="4">
        <v>2</v>
      </c>
      <c r="S30" s="4">
        <v>3</v>
      </c>
      <c r="T30" s="6">
        <v>1</v>
      </c>
      <c r="U30" s="4">
        <v>2</v>
      </c>
      <c r="V30" s="57">
        <v>3</v>
      </c>
      <c r="W30" s="9" t="s">
        <v>1</v>
      </c>
      <c r="X30" s="6" t="s">
        <v>7</v>
      </c>
      <c r="Y30" s="4" t="s">
        <v>8</v>
      </c>
      <c r="Z30" s="9" t="s">
        <v>9</v>
      </c>
      <c r="AA30" s="3">
        <v>0</v>
      </c>
      <c r="AB30" s="4">
        <v>1</v>
      </c>
      <c r="AC30" s="4">
        <v>2</v>
      </c>
      <c r="AD30" s="4">
        <v>3</v>
      </c>
      <c r="AE30" s="4">
        <v>5</v>
      </c>
      <c r="AF30" s="4" t="s">
        <v>2</v>
      </c>
      <c r="AG30" s="10">
        <v>20</v>
      </c>
      <c r="AH30" s="11"/>
    </row>
    <row r="31" spans="1:34" s="55" customFormat="1" ht="20.25" customHeight="1" thickBot="1" x14ac:dyDescent="0.3">
      <c r="A31" s="12">
        <v>1</v>
      </c>
      <c r="B31" s="61">
        <v>20</v>
      </c>
      <c r="C31" s="83" t="s">
        <v>120</v>
      </c>
      <c r="D31" s="83"/>
      <c r="E31" s="66" t="s">
        <v>121</v>
      </c>
      <c r="F31" s="59">
        <f>SUM(G31:J31)</f>
        <v>3</v>
      </c>
      <c r="G31" s="15">
        <f>SUM(K31:M31)</f>
        <v>0</v>
      </c>
      <c r="H31" s="13">
        <f>SUM(N31:P31)</f>
        <v>2</v>
      </c>
      <c r="I31" s="13">
        <f>SUM(Q31:S31)</f>
        <v>0</v>
      </c>
      <c r="J31" s="16">
        <f>SUM(T31:V31)</f>
        <v>1</v>
      </c>
      <c r="K31" s="28">
        <v>0</v>
      </c>
      <c r="L31" s="29">
        <v>0</v>
      </c>
      <c r="M31" s="60">
        <v>0</v>
      </c>
      <c r="N31" s="27">
        <v>0</v>
      </c>
      <c r="O31" s="29">
        <v>2</v>
      </c>
      <c r="P31" s="60">
        <v>0</v>
      </c>
      <c r="Q31" s="27">
        <v>0</v>
      </c>
      <c r="R31" s="29">
        <v>0</v>
      </c>
      <c r="S31" s="29">
        <v>0</v>
      </c>
      <c r="T31" s="28">
        <v>0</v>
      </c>
      <c r="U31" s="29">
        <v>1</v>
      </c>
      <c r="V31" s="60">
        <v>0</v>
      </c>
      <c r="W31" s="32"/>
      <c r="X31" s="33">
        <v>0.51111111111111118</v>
      </c>
      <c r="Y31" s="34">
        <v>0.70208333333333339</v>
      </c>
      <c r="Z31" s="22">
        <f>Y31-X31</f>
        <v>0.19097222222222221</v>
      </c>
      <c r="AA31" s="13">
        <f>COUNTIF(K31:V31,'[1]LČ Priežkalni 11.06.2017'!$AO$6)</f>
        <v>10</v>
      </c>
      <c r="AB31" s="16">
        <f>COUNTIF(K31:V31,'[1]LČ Priežkalni 11.06.2017'!$AP$6)</f>
        <v>1</v>
      </c>
      <c r="AC31" s="16">
        <f>COUNTIF(K31:V31,'[1]LČ Priežkalni 11.06.2017'!$AQ$6)</f>
        <v>1</v>
      </c>
      <c r="AD31" s="16">
        <f>COUNTIF(K31:V31,'[1]LČ Priežkalni 11.06.2017'!$AR$6)</f>
        <v>0</v>
      </c>
      <c r="AE31" s="16">
        <f>COUNTIF(K31:V31,'[1]LČ Priežkalni 11.06.2017'!$AS$6)</f>
        <v>0</v>
      </c>
      <c r="AF31" s="29"/>
      <c r="AG31" s="35"/>
      <c r="AH31" s="25"/>
    </row>
    <row r="32" spans="1:34" s="55" customFormat="1" ht="20.25" customHeight="1" thickBot="1" x14ac:dyDescent="0.3">
      <c r="A32" s="12">
        <v>2</v>
      </c>
      <c r="B32" s="58">
        <v>13</v>
      </c>
      <c r="C32" s="83" t="s">
        <v>101</v>
      </c>
      <c r="D32" s="83"/>
      <c r="E32" s="66" t="s">
        <v>102</v>
      </c>
      <c r="F32" s="59">
        <f>SUM(G32:J32)</f>
        <v>5</v>
      </c>
      <c r="G32" s="15">
        <f>SUM(K32:M32)</f>
        <v>1</v>
      </c>
      <c r="H32" s="13">
        <f>SUM(N32:P32)</f>
        <v>2</v>
      </c>
      <c r="I32" s="13">
        <f>SUM(Q32:S32)</f>
        <v>1</v>
      </c>
      <c r="J32" s="16">
        <f>SUM(T32:V32)</f>
        <v>1</v>
      </c>
      <c r="K32" s="28">
        <v>0</v>
      </c>
      <c r="L32" s="29">
        <v>1</v>
      </c>
      <c r="M32" s="60">
        <v>0</v>
      </c>
      <c r="N32" s="27">
        <v>0</v>
      </c>
      <c r="O32" s="29">
        <v>1</v>
      </c>
      <c r="P32" s="60">
        <v>1</v>
      </c>
      <c r="Q32" s="27">
        <v>0</v>
      </c>
      <c r="R32" s="29">
        <v>1</v>
      </c>
      <c r="S32" s="29">
        <v>0</v>
      </c>
      <c r="T32" s="28">
        <v>0</v>
      </c>
      <c r="U32" s="29">
        <v>1</v>
      </c>
      <c r="V32" s="60">
        <v>0</v>
      </c>
      <c r="W32" s="39"/>
      <c r="X32" s="41">
        <v>0.51458333333333328</v>
      </c>
      <c r="Y32" s="34">
        <v>0.70486111111111116</v>
      </c>
      <c r="Z32" s="22">
        <f>Y32-X32</f>
        <v>0.19027777777777788</v>
      </c>
      <c r="AA32" s="13">
        <f>COUNTIF(K32:V32,'[1]LČ Priežkalni 11.06.2017'!$AO$6)</f>
        <v>7</v>
      </c>
      <c r="AB32" s="16">
        <f>COUNTIF(K32:V32,'[1]LČ Priežkalni 11.06.2017'!$AP$6)</f>
        <v>5</v>
      </c>
      <c r="AC32" s="16">
        <f>COUNTIF(K32:V32,'[1]LČ Priežkalni 11.06.2017'!$AQ$6)</f>
        <v>0</v>
      </c>
      <c r="AD32" s="16">
        <f>COUNTIF(K32:V32,'[1]LČ Priežkalni 11.06.2017'!$AR$6)</f>
        <v>0</v>
      </c>
      <c r="AE32" s="16">
        <f>COUNTIF(K32:V32,'[1]LČ Priežkalni 11.06.2017'!$AS$6)</f>
        <v>0</v>
      </c>
      <c r="AF32" s="37"/>
      <c r="AG32" s="35"/>
      <c r="AH32" s="25"/>
    </row>
    <row r="33" spans="1:34" s="75" customFormat="1" ht="20.25" customHeight="1" thickBot="1" x14ac:dyDescent="0.3">
      <c r="A33" s="12">
        <v>3</v>
      </c>
      <c r="B33" s="58">
        <v>7</v>
      </c>
      <c r="C33" s="83" t="s">
        <v>129</v>
      </c>
      <c r="D33" s="83"/>
      <c r="E33" s="74" t="s">
        <v>41</v>
      </c>
      <c r="F33" s="59">
        <f t="shared" ref="F33" si="12">SUM(G33:J33)</f>
        <v>11</v>
      </c>
      <c r="G33" s="15">
        <f t="shared" ref="G33" si="13">SUM(K33:M33)</f>
        <v>5</v>
      </c>
      <c r="H33" s="13">
        <f t="shared" ref="H33" si="14">SUM(N33:P33)</f>
        <v>1</v>
      </c>
      <c r="I33" s="13">
        <f t="shared" ref="I33" si="15">SUM(Q33:S33)</f>
        <v>0</v>
      </c>
      <c r="J33" s="16">
        <f t="shared" ref="J33" si="16">SUM(T33:V33)</f>
        <v>5</v>
      </c>
      <c r="K33" s="28">
        <v>0</v>
      </c>
      <c r="L33" s="29">
        <v>5</v>
      </c>
      <c r="M33" s="60">
        <v>0</v>
      </c>
      <c r="N33" s="27">
        <v>0</v>
      </c>
      <c r="O33" s="29">
        <v>1</v>
      </c>
      <c r="P33" s="60">
        <v>0</v>
      </c>
      <c r="Q33" s="27">
        <v>0</v>
      </c>
      <c r="R33" s="29">
        <v>0</v>
      </c>
      <c r="S33" s="29">
        <v>0</v>
      </c>
      <c r="T33" s="28">
        <v>0</v>
      </c>
      <c r="U33" s="29">
        <v>5</v>
      </c>
      <c r="V33" s="60">
        <v>0</v>
      </c>
      <c r="W33" s="39"/>
      <c r="X33" s="41">
        <v>0.50416666666666665</v>
      </c>
      <c r="Y33" s="34">
        <v>0.69861111111111107</v>
      </c>
      <c r="Z33" s="22">
        <f t="shared" ref="Z33" si="17">Y33-X33</f>
        <v>0.19444444444444442</v>
      </c>
      <c r="AA33" s="13">
        <f>COUNTIF(K33:V33,'[1]LČ Priežkalni 11.06.2017'!$AO$6)</f>
        <v>9</v>
      </c>
      <c r="AB33" s="16">
        <f>COUNTIF(K33:V33,'[1]LČ Priežkalni 11.06.2017'!$AP$6)</f>
        <v>1</v>
      </c>
      <c r="AC33" s="16">
        <f>COUNTIF(K33:V33,'[1]LČ Priežkalni 11.06.2017'!$AQ$6)</f>
        <v>0</v>
      </c>
      <c r="AD33" s="16">
        <f>COUNTIF(K33:V33,'[1]LČ Priežkalni 11.06.2017'!$AR$6)</f>
        <v>0</v>
      </c>
      <c r="AE33" s="16">
        <f>COUNTIF(K33:V33,'[1]LČ Priežkalni 11.06.2017'!$AS$6)</f>
        <v>2</v>
      </c>
      <c r="AF33" s="37"/>
      <c r="AG33" s="35"/>
      <c r="AH33" s="25"/>
    </row>
    <row r="34" spans="1:34" s="75" customFormat="1" ht="20.25" customHeight="1" thickBot="1" x14ac:dyDescent="0.3">
      <c r="A34" s="12">
        <v>4</v>
      </c>
      <c r="B34" s="58">
        <v>86</v>
      </c>
      <c r="C34" s="83" t="s">
        <v>153</v>
      </c>
      <c r="D34" s="83"/>
      <c r="E34" s="74" t="s">
        <v>163</v>
      </c>
      <c r="F34" s="59">
        <f t="shared" ref="F34" si="18">SUM(G34:J34)</f>
        <v>15</v>
      </c>
      <c r="G34" s="15">
        <f t="shared" ref="G34" si="19">SUM(K34:M34)</f>
        <v>8</v>
      </c>
      <c r="H34" s="13">
        <f t="shared" ref="H34" si="20">SUM(N34:P34)</f>
        <v>1</v>
      </c>
      <c r="I34" s="13">
        <f t="shared" ref="I34" si="21">SUM(Q34:S34)</f>
        <v>3</v>
      </c>
      <c r="J34" s="16">
        <f t="shared" ref="J34" si="22">SUM(T34:V34)</f>
        <v>3</v>
      </c>
      <c r="K34" s="28">
        <v>5</v>
      </c>
      <c r="L34" s="29">
        <v>3</v>
      </c>
      <c r="M34" s="60">
        <v>0</v>
      </c>
      <c r="N34" s="27">
        <v>0</v>
      </c>
      <c r="O34" s="29">
        <v>1</v>
      </c>
      <c r="P34" s="60">
        <v>0</v>
      </c>
      <c r="Q34" s="27">
        <v>0</v>
      </c>
      <c r="R34" s="29">
        <v>2</v>
      </c>
      <c r="S34" s="29">
        <v>1</v>
      </c>
      <c r="T34" s="28">
        <v>0</v>
      </c>
      <c r="U34" s="29">
        <v>2</v>
      </c>
      <c r="V34" s="60">
        <v>1</v>
      </c>
      <c r="W34" s="39"/>
      <c r="X34" s="41">
        <v>0.51527777777777783</v>
      </c>
      <c r="Y34" s="34">
        <v>0.68888888888888899</v>
      </c>
      <c r="Z34" s="22">
        <f t="shared" ref="Z34" si="23">Y34-X34</f>
        <v>0.17361111111111116</v>
      </c>
      <c r="AA34" s="13">
        <f>COUNTIF(K34:V34,'[1]LČ Priežkalni 11.06.2017'!$AO$6)</f>
        <v>5</v>
      </c>
      <c r="AB34" s="16">
        <f>COUNTIF(K34:V34,'[1]LČ Priežkalni 11.06.2017'!$AP$6)</f>
        <v>3</v>
      </c>
      <c r="AC34" s="16">
        <f>COUNTIF(K34:V34,'[1]LČ Priežkalni 11.06.2017'!$AQ$6)</f>
        <v>2</v>
      </c>
      <c r="AD34" s="16">
        <f>COUNTIF(K34:V34,'[1]LČ Priežkalni 11.06.2017'!$AR$6)</f>
        <v>1</v>
      </c>
      <c r="AE34" s="16">
        <f>COUNTIF(K34:V34,'[1]LČ Priežkalni 11.06.2017'!$AS$6)</f>
        <v>1</v>
      </c>
      <c r="AF34" s="37"/>
      <c r="AG34" s="35"/>
      <c r="AH34" s="25"/>
    </row>
    <row r="35" spans="1:34" s="55" customFormat="1" ht="20.25" customHeight="1" thickBot="1" x14ac:dyDescent="0.3">
      <c r="A35" s="12">
        <v>5</v>
      </c>
      <c r="B35" s="61">
        <v>445</v>
      </c>
      <c r="C35" s="83" t="s">
        <v>122</v>
      </c>
      <c r="D35" s="83"/>
      <c r="E35" s="66" t="s">
        <v>90</v>
      </c>
      <c r="F35" s="59">
        <f>SUM(G35:J35)</f>
        <v>18</v>
      </c>
      <c r="G35" s="15">
        <f>SUM(K35:M35)</f>
        <v>5</v>
      </c>
      <c r="H35" s="13">
        <f>SUM(N35:P35)</f>
        <v>4</v>
      </c>
      <c r="I35" s="13">
        <f>SUM(Q35:S35)</f>
        <v>3</v>
      </c>
      <c r="J35" s="16">
        <f>SUM(T35:V35)</f>
        <v>6</v>
      </c>
      <c r="K35" s="28">
        <v>0</v>
      </c>
      <c r="L35" s="29">
        <v>5</v>
      </c>
      <c r="M35" s="60">
        <v>0</v>
      </c>
      <c r="N35" s="27">
        <v>0</v>
      </c>
      <c r="O35" s="29">
        <v>3</v>
      </c>
      <c r="P35" s="60">
        <v>1</v>
      </c>
      <c r="Q35" s="27">
        <v>0</v>
      </c>
      <c r="R35" s="29">
        <v>3</v>
      </c>
      <c r="S35" s="29">
        <v>0</v>
      </c>
      <c r="T35" s="28">
        <v>0</v>
      </c>
      <c r="U35" s="29">
        <v>5</v>
      </c>
      <c r="V35" s="60">
        <v>1</v>
      </c>
      <c r="W35" s="32"/>
      <c r="X35" s="33">
        <v>0.51180555555555551</v>
      </c>
      <c r="Y35" s="34">
        <v>0.70000000000000007</v>
      </c>
      <c r="Z35" s="22">
        <f>Y35-X35</f>
        <v>0.18819444444444455</v>
      </c>
      <c r="AA35" s="13">
        <f>COUNTIF(K35:V35,'[1]LČ Priežkalni 11.06.2017'!$AO$6)</f>
        <v>6</v>
      </c>
      <c r="AB35" s="16">
        <f>COUNTIF(K35:V35,'[1]LČ Priežkalni 11.06.2017'!$AP$6)</f>
        <v>2</v>
      </c>
      <c r="AC35" s="16">
        <f>COUNTIF(K35:V35,'[1]LČ Priežkalni 11.06.2017'!$AQ$6)</f>
        <v>0</v>
      </c>
      <c r="AD35" s="16">
        <f>COUNTIF(K35:V35,'[1]LČ Priežkalni 11.06.2017'!$AR$6)</f>
        <v>2</v>
      </c>
      <c r="AE35" s="16">
        <f>COUNTIF(K35:V35,'[1]LČ Priežkalni 11.06.2017'!$AS$6)</f>
        <v>2</v>
      </c>
      <c r="AF35" s="29"/>
      <c r="AG35" s="35"/>
      <c r="AH35" s="25"/>
    </row>
    <row r="36" spans="1:34" s="55" customFormat="1" ht="20.25" customHeight="1" thickBot="1" x14ac:dyDescent="0.3">
      <c r="A36" s="12">
        <v>6</v>
      </c>
      <c r="B36" s="58">
        <v>117</v>
      </c>
      <c r="C36" s="83" t="s">
        <v>105</v>
      </c>
      <c r="D36" s="83"/>
      <c r="E36" s="66" t="s">
        <v>106</v>
      </c>
      <c r="F36" s="59">
        <f>SUM(G36:J36)</f>
        <v>29</v>
      </c>
      <c r="G36" s="15">
        <f>SUM(K36:M36)</f>
        <v>8</v>
      </c>
      <c r="H36" s="13">
        <f>SUM(N36:P36)</f>
        <v>11</v>
      </c>
      <c r="I36" s="13">
        <f>SUM(Q36:S36)</f>
        <v>5</v>
      </c>
      <c r="J36" s="16">
        <f>SUM(T36:V36)</f>
        <v>5</v>
      </c>
      <c r="K36" s="28">
        <v>2</v>
      </c>
      <c r="L36" s="29">
        <v>5</v>
      </c>
      <c r="M36" s="60">
        <v>1</v>
      </c>
      <c r="N36" s="27">
        <v>5</v>
      </c>
      <c r="O36" s="29">
        <v>5</v>
      </c>
      <c r="P36" s="60">
        <v>1</v>
      </c>
      <c r="Q36" s="27">
        <v>0</v>
      </c>
      <c r="R36" s="29">
        <v>5</v>
      </c>
      <c r="S36" s="29">
        <v>0</v>
      </c>
      <c r="T36" s="28">
        <v>0</v>
      </c>
      <c r="U36" s="29">
        <v>5</v>
      </c>
      <c r="V36" s="60">
        <v>0</v>
      </c>
      <c r="W36" s="39"/>
      <c r="X36" s="41">
        <v>0.5083333333333333</v>
      </c>
      <c r="Y36" s="34">
        <v>0.69027777777777777</v>
      </c>
      <c r="Z36" s="22">
        <f>Y36-X36</f>
        <v>0.18194444444444446</v>
      </c>
      <c r="AA36" s="13">
        <f>COUNTIF(K36:V36,'[1]LČ Priežkalni 11.06.2017'!$AO$6)</f>
        <v>4</v>
      </c>
      <c r="AB36" s="16">
        <f>COUNTIF(K36:V36,'[1]LČ Priežkalni 11.06.2017'!$AP$6)</f>
        <v>2</v>
      </c>
      <c r="AC36" s="16">
        <f>COUNTIF(K36:V36,'[1]LČ Priežkalni 11.06.2017'!$AQ$6)</f>
        <v>1</v>
      </c>
      <c r="AD36" s="16">
        <f>COUNTIF(K36:V36,'[1]LČ Priežkalni 11.06.2017'!$AR$6)</f>
        <v>0</v>
      </c>
      <c r="AE36" s="16">
        <f>COUNTIF(K36:V36,'[1]LČ Priežkalni 11.06.2017'!$AS$6)</f>
        <v>5</v>
      </c>
      <c r="AF36" s="37"/>
      <c r="AG36" s="35"/>
      <c r="AH36" s="25"/>
    </row>
    <row r="37" spans="1:34" s="73" customFormat="1" ht="20.25" customHeight="1" thickBot="1" x14ac:dyDescent="0.3">
      <c r="A37" s="12">
        <v>7</v>
      </c>
      <c r="B37" s="61">
        <v>42</v>
      </c>
      <c r="C37" s="83" t="s">
        <v>139</v>
      </c>
      <c r="D37" s="83"/>
      <c r="E37" s="72" t="s">
        <v>141</v>
      </c>
      <c r="F37" s="59">
        <f>SUM(G37:J37)</f>
        <v>34</v>
      </c>
      <c r="G37" s="15">
        <f t="shared" ref="G37" si="24">SUM(K37:M37)</f>
        <v>10</v>
      </c>
      <c r="H37" s="13">
        <f>SUM(N37:P37)</f>
        <v>13</v>
      </c>
      <c r="I37" s="13">
        <f>SUM(Q37:S37)</f>
        <v>6</v>
      </c>
      <c r="J37" s="16">
        <f>SUM(T37:V37)</f>
        <v>5</v>
      </c>
      <c r="K37" s="28">
        <v>2</v>
      </c>
      <c r="L37" s="29">
        <v>5</v>
      </c>
      <c r="M37" s="60">
        <v>3</v>
      </c>
      <c r="N37" s="27">
        <v>3</v>
      </c>
      <c r="O37" s="29">
        <v>5</v>
      </c>
      <c r="P37" s="60">
        <v>5</v>
      </c>
      <c r="Q37" s="27">
        <v>1</v>
      </c>
      <c r="R37" s="29">
        <v>5</v>
      </c>
      <c r="S37" s="29">
        <v>0</v>
      </c>
      <c r="T37" s="28">
        <v>0</v>
      </c>
      <c r="U37" s="29">
        <v>5</v>
      </c>
      <c r="V37" s="60">
        <v>0</v>
      </c>
      <c r="W37" s="32"/>
      <c r="X37" s="33">
        <v>0.5131944444444444</v>
      </c>
      <c r="Y37" s="34">
        <v>0.68402777777777779</v>
      </c>
      <c r="Z37" s="22">
        <f>Y37-X37</f>
        <v>0.17083333333333339</v>
      </c>
      <c r="AA37" s="13">
        <f>COUNTIF(K37:V37,'[1]LČ Priežkalni 11.06.2017'!$AO$6)</f>
        <v>3</v>
      </c>
      <c r="AB37" s="16">
        <f>COUNTIF(K37:V37,'[1]LČ Priežkalni 11.06.2017'!$AP$6)</f>
        <v>1</v>
      </c>
      <c r="AC37" s="16">
        <f>COUNTIF(K37:V37,'[1]LČ Priežkalni 11.06.2017'!$AQ$6)</f>
        <v>1</v>
      </c>
      <c r="AD37" s="16">
        <f>COUNTIF(K37:V37,'[1]LČ Priežkalni 11.06.2017'!$AR$6)</f>
        <v>2</v>
      </c>
      <c r="AE37" s="16">
        <f>COUNTIF(K37:V37,'[1]LČ Priežkalni 11.06.2017'!$AS$6)</f>
        <v>5</v>
      </c>
      <c r="AF37" s="29"/>
      <c r="AG37" s="35"/>
      <c r="AH37" s="25"/>
    </row>
    <row r="38" spans="1:34" s="55" customFormat="1" ht="20.25" customHeight="1" thickBot="1" x14ac:dyDescent="0.3">
      <c r="A38" s="12">
        <v>8</v>
      </c>
      <c r="B38" s="58">
        <v>68</v>
      </c>
      <c r="C38" s="83" t="s">
        <v>118</v>
      </c>
      <c r="D38" s="83"/>
      <c r="E38" s="66" t="s">
        <v>119</v>
      </c>
      <c r="F38" s="59">
        <f>SUM(G38:J38)</f>
        <v>36</v>
      </c>
      <c r="G38" s="15">
        <f>SUM(K38:M38)</f>
        <v>13</v>
      </c>
      <c r="H38" s="13">
        <f>SUM(N38:P38)</f>
        <v>5</v>
      </c>
      <c r="I38" s="13">
        <f>SUM(Q38:S38)</f>
        <v>8</v>
      </c>
      <c r="J38" s="16">
        <f>SUM(T38:V38)</f>
        <v>10</v>
      </c>
      <c r="K38" s="28">
        <v>3</v>
      </c>
      <c r="L38" s="29">
        <v>5</v>
      </c>
      <c r="M38" s="60">
        <v>5</v>
      </c>
      <c r="N38" s="27">
        <v>0</v>
      </c>
      <c r="O38" s="29">
        <v>5</v>
      </c>
      <c r="P38" s="60">
        <v>0</v>
      </c>
      <c r="Q38" s="27">
        <v>0</v>
      </c>
      <c r="R38" s="29">
        <v>5</v>
      </c>
      <c r="S38" s="29">
        <v>3</v>
      </c>
      <c r="T38" s="28">
        <v>5</v>
      </c>
      <c r="U38" s="29">
        <v>5</v>
      </c>
      <c r="V38" s="60">
        <v>0</v>
      </c>
      <c r="W38" s="39"/>
      <c r="X38" s="41">
        <v>0.51041666666666663</v>
      </c>
      <c r="Y38" s="34">
        <v>0.67152777777777783</v>
      </c>
      <c r="Z38" s="22">
        <f>Y38-X38</f>
        <v>0.1611111111111112</v>
      </c>
      <c r="AA38" s="13">
        <f>COUNTIF(K38:V38,'[1]LČ Priežkalni 11.06.2017'!$AO$6)</f>
        <v>4</v>
      </c>
      <c r="AB38" s="16">
        <f>COUNTIF(K38:V38,'[1]LČ Priežkalni 11.06.2017'!$AP$6)</f>
        <v>0</v>
      </c>
      <c r="AC38" s="16">
        <f>COUNTIF(K38:V38,'[1]LČ Priežkalni 11.06.2017'!$AQ$6)</f>
        <v>0</v>
      </c>
      <c r="AD38" s="16">
        <f>COUNTIF(K38:V38,'[1]LČ Priežkalni 11.06.2017'!$AR$6)</f>
        <v>2</v>
      </c>
      <c r="AE38" s="16">
        <f>COUNTIF(K38:V38,'[1]LČ Priežkalni 11.06.2017'!$AS$6)</f>
        <v>6</v>
      </c>
      <c r="AF38" s="37"/>
      <c r="AG38" s="35"/>
      <c r="AH38" s="25"/>
    </row>
    <row r="39" spans="1:34" s="55" customFormat="1" ht="20.25" customHeight="1" thickBot="1" x14ac:dyDescent="0.3">
      <c r="A39" s="12">
        <v>9</v>
      </c>
      <c r="B39" s="58">
        <v>67</v>
      </c>
      <c r="C39" s="83" t="s">
        <v>123</v>
      </c>
      <c r="D39" s="83"/>
      <c r="E39" s="66" t="s">
        <v>119</v>
      </c>
      <c r="F39" s="59">
        <f>SUM(G39:J39)</f>
        <v>36</v>
      </c>
      <c r="G39" s="15">
        <f t="shared" ref="G39" si="25">SUM(K39:M39)</f>
        <v>11</v>
      </c>
      <c r="H39" s="13">
        <f>SUM(N39:P39)</f>
        <v>7</v>
      </c>
      <c r="I39" s="13">
        <f>SUM(Q39:S39)</f>
        <v>8</v>
      </c>
      <c r="J39" s="16">
        <f>SUM(T39:V39)</f>
        <v>10</v>
      </c>
      <c r="K39" s="28">
        <v>1</v>
      </c>
      <c r="L39" s="29">
        <v>5</v>
      </c>
      <c r="M39" s="60">
        <v>5</v>
      </c>
      <c r="N39" s="27">
        <v>1</v>
      </c>
      <c r="O39" s="29">
        <v>5</v>
      </c>
      <c r="P39" s="60">
        <v>1</v>
      </c>
      <c r="Q39" s="27">
        <v>2</v>
      </c>
      <c r="R39" s="29">
        <v>5</v>
      </c>
      <c r="S39" s="29">
        <v>1</v>
      </c>
      <c r="T39" s="28">
        <v>5</v>
      </c>
      <c r="U39" s="29">
        <v>5</v>
      </c>
      <c r="V39" s="60">
        <v>0</v>
      </c>
      <c r="W39" s="39"/>
      <c r="X39" s="41">
        <v>0.51250000000000007</v>
      </c>
      <c r="Y39" s="34">
        <v>0.69027777777777777</v>
      </c>
      <c r="Z39" s="22">
        <f>Y39-X39</f>
        <v>0.1777777777777777</v>
      </c>
      <c r="AA39" s="13">
        <f>COUNTIF(K39:V39,'[1]LČ Priežkalni 11.06.2017'!$AO$6)</f>
        <v>1</v>
      </c>
      <c r="AB39" s="16">
        <f>COUNTIF(K39:V39,'[1]LČ Priežkalni 11.06.2017'!$AP$6)</f>
        <v>4</v>
      </c>
      <c r="AC39" s="16">
        <f>COUNTIF(K39:V39,'[1]LČ Priežkalni 11.06.2017'!$AQ$6)</f>
        <v>1</v>
      </c>
      <c r="AD39" s="16">
        <f>COUNTIF(K39:V39,'[1]LČ Priežkalni 11.06.2017'!$AR$6)</f>
        <v>0</v>
      </c>
      <c r="AE39" s="16">
        <f>COUNTIF(K39:V39,'[1]LČ Priežkalni 11.06.2017'!$AS$6)</f>
        <v>6</v>
      </c>
      <c r="AF39" s="37"/>
      <c r="AG39" s="35"/>
      <c r="AH39" s="25"/>
    </row>
    <row r="40" spans="1:34" s="73" customFormat="1" ht="20.25" customHeight="1" thickBot="1" x14ac:dyDescent="0.3">
      <c r="A40" s="12">
        <v>10</v>
      </c>
      <c r="B40" s="58">
        <v>661</v>
      </c>
      <c r="C40" s="83" t="s">
        <v>140</v>
      </c>
      <c r="D40" s="83"/>
      <c r="E40" s="72" t="s">
        <v>115</v>
      </c>
      <c r="F40" s="59">
        <f t="shared" ref="F40" si="26">SUM(G40:J40)</f>
        <v>40</v>
      </c>
      <c r="G40" s="15">
        <f t="shared" ref="G40" si="27">SUM(K40:M40)</f>
        <v>11</v>
      </c>
      <c r="H40" s="13">
        <f t="shared" ref="H40" si="28">SUM(N40:P40)</f>
        <v>12</v>
      </c>
      <c r="I40" s="13">
        <f t="shared" ref="I40" si="29">SUM(Q40:S40)</f>
        <v>8</v>
      </c>
      <c r="J40" s="16">
        <f t="shared" ref="J40" si="30">SUM(T40:V40)</f>
        <v>9</v>
      </c>
      <c r="K40" s="28">
        <v>1</v>
      </c>
      <c r="L40" s="29">
        <v>5</v>
      </c>
      <c r="M40" s="60">
        <v>5</v>
      </c>
      <c r="N40" s="27">
        <v>5</v>
      </c>
      <c r="O40" s="29">
        <v>5</v>
      </c>
      <c r="P40" s="60">
        <v>2</v>
      </c>
      <c r="Q40" s="27">
        <v>1</v>
      </c>
      <c r="R40" s="29">
        <v>5</v>
      </c>
      <c r="S40" s="29">
        <v>2</v>
      </c>
      <c r="T40" s="28">
        <v>1</v>
      </c>
      <c r="U40" s="29">
        <v>5</v>
      </c>
      <c r="V40" s="60">
        <v>3</v>
      </c>
      <c r="W40" s="39"/>
      <c r="X40" s="41">
        <v>0.51388888888888895</v>
      </c>
      <c r="Y40" s="34">
        <v>0.66388888888888886</v>
      </c>
      <c r="Z40" s="22">
        <f t="shared" ref="Z40" si="31">Y40-X40</f>
        <v>0.14999999999999991</v>
      </c>
      <c r="AA40" s="13">
        <f>COUNTIF(K40:V40,'[1]LČ Priežkalni 11.06.2017'!$AO$6)</f>
        <v>0</v>
      </c>
      <c r="AB40" s="16">
        <f>COUNTIF(K40:V40,'[1]LČ Priežkalni 11.06.2017'!$AP$6)</f>
        <v>3</v>
      </c>
      <c r="AC40" s="16">
        <f>COUNTIF(K40:V40,'[1]LČ Priežkalni 11.06.2017'!$AQ$6)</f>
        <v>2</v>
      </c>
      <c r="AD40" s="16">
        <f>COUNTIF(K40:V40,'[1]LČ Priežkalni 11.06.2017'!$AR$6)</f>
        <v>1</v>
      </c>
      <c r="AE40" s="16">
        <f>COUNTIF(K40:V40,'[1]LČ Priežkalni 11.06.2017'!$AS$6)</f>
        <v>6</v>
      </c>
      <c r="AF40" s="37"/>
      <c r="AG40" s="35"/>
      <c r="AH40" s="25"/>
    </row>
    <row r="41" spans="1:34" s="55" customFormat="1" ht="20.25" customHeight="1" thickBot="1" x14ac:dyDescent="0.3">
      <c r="A41" s="12">
        <v>11</v>
      </c>
      <c r="B41" s="61">
        <v>82</v>
      </c>
      <c r="C41" s="83" t="s">
        <v>116</v>
      </c>
      <c r="D41" s="83"/>
      <c r="E41" s="66" t="s">
        <v>117</v>
      </c>
      <c r="F41" s="59">
        <f t="shared" ref="F41" si="32">SUM(G41:J41)</f>
        <v>40</v>
      </c>
      <c r="G41" s="15">
        <f t="shared" ref="G41" si="33">SUM(K41:M41)</f>
        <v>9</v>
      </c>
      <c r="H41" s="13">
        <f t="shared" ref="H41" si="34">SUM(N41:P41)</f>
        <v>9</v>
      </c>
      <c r="I41" s="13">
        <f t="shared" ref="I41" si="35">SUM(Q41:S41)</f>
        <v>9</v>
      </c>
      <c r="J41" s="16">
        <f t="shared" ref="J41" si="36">SUM(T41:V41)</f>
        <v>13</v>
      </c>
      <c r="K41" s="28">
        <v>5</v>
      </c>
      <c r="L41" s="29">
        <v>3</v>
      </c>
      <c r="M41" s="60">
        <v>1</v>
      </c>
      <c r="N41" s="27">
        <v>5</v>
      </c>
      <c r="O41" s="29">
        <v>2</v>
      </c>
      <c r="P41" s="60">
        <v>2</v>
      </c>
      <c r="Q41" s="27">
        <v>3</v>
      </c>
      <c r="R41" s="29">
        <v>5</v>
      </c>
      <c r="S41" s="29">
        <v>1</v>
      </c>
      <c r="T41" s="28">
        <v>3</v>
      </c>
      <c r="U41" s="29">
        <v>5</v>
      </c>
      <c r="V41" s="60">
        <v>5</v>
      </c>
      <c r="W41" s="32"/>
      <c r="X41" s="33">
        <v>0.50972222222222219</v>
      </c>
      <c r="Y41" s="34">
        <v>0.70624999999999993</v>
      </c>
      <c r="Z41" s="22">
        <f t="shared" ref="Z41" si="37">Y41-X41</f>
        <v>0.19652777777777775</v>
      </c>
      <c r="AA41" s="13">
        <f>COUNTIF(K41:V41,'[1]LČ Priežkalni 11.06.2017'!$AO$6)</f>
        <v>0</v>
      </c>
      <c r="AB41" s="16">
        <f>COUNTIF(K41:V41,'[1]LČ Priežkalni 11.06.2017'!$AP$6)</f>
        <v>2</v>
      </c>
      <c r="AC41" s="16">
        <f>COUNTIF(K41:V41,'[1]LČ Priežkalni 11.06.2017'!$AQ$6)</f>
        <v>2</v>
      </c>
      <c r="AD41" s="16">
        <f>COUNTIF(K41:V41,'[1]LČ Priežkalni 11.06.2017'!$AR$6)</f>
        <v>3</v>
      </c>
      <c r="AE41" s="16">
        <f>COUNTIF(K41:V41,'[1]LČ Priežkalni 11.06.2017'!$AS$6)</f>
        <v>5</v>
      </c>
      <c r="AF41" s="29"/>
      <c r="AG41" s="35"/>
      <c r="AH41" s="25"/>
    </row>
    <row r="42" spans="1:34" s="55" customFormat="1" ht="20.25" customHeight="1" x14ac:dyDescent="0.25">
      <c r="A42" s="12">
        <v>12</v>
      </c>
      <c r="B42" s="58">
        <v>53</v>
      </c>
      <c r="C42" s="83" t="s">
        <v>110</v>
      </c>
      <c r="D42" s="83"/>
      <c r="E42" s="66" t="s">
        <v>90</v>
      </c>
      <c r="F42" s="59">
        <f>SUM(G42:J42)</f>
        <v>45</v>
      </c>
      <c r="G42" s="15">
        <f>SUM(K42:M42)</f>
        <v>11</v>
      </c>
      <c r="H42" s="13">
        <f>SUM(N42:P42)</f>
        <v>12</v>
      </c>
      <c r="I42" s="13">
        <f>SUM(Q42:S42)</f>
        <v>12</v>
      </c>
      <c r="J42" s="16">
        <f>SUM(T42:V42)</f>
        <v>10</v>
      </c>
      <c r="K42" s="28">
        <v>5</v>
      </c>
      <c r="L42" s="29">
        <v>5</v>
      </c>
      <c r="M42" s="60">
        <v>1</v>
      </c>
      <c r="N42" s="27">
        <v>5</v>
      </c>
      <c r="O42" s="29">
        <v>5</v>
      </c>
      <c r="P42" s="60">
        <v>2</v>
      </c>
      <c r="Q42" s="27">
        <v>5</v>
      </c>
      <c r="R42" s="29">
        <v>5</v>
      </c>
      <c r="S42" s="29">
        <v>2</v>
      </c>
      <c r="T42" s="28">
        <v>5</v>
      </c>
      <c r="U42" s="29">
        <v>5</v>
      </c>
      <c r="V42" s="60">
        <v>0</v>
      </c>
      <c r="W42" s="39"/>
      <c r="X42" s="41">
        <v>0.50902777777777775</v>
      </c>
      <c r="Y42" s="34">
        <v>0.70972222222222225</v>
      </c>
      <c r="Z42" s="22">
        <f>Y42-X42</f>
        <v>0.20069444444444451</v>
      </c>
      <c r="AA42" s="13">
        <f>COUNTIF(K42:V42,'[1]LČ Priežkalni 11.06.2017'!$AO$6)</f>
        <v>1</v>
      </c>
      <c r="AB42" s="16">
        <f>COUNTIF(K42:V42,'[1]LČ Priežkalni 11.06.2017'!$AP$6)</f>
        <v>1</v>
      </c>
      <c r="AC42" s="16">
        <f>COUNTIF(K42:V42,'[1]LČ Priežkalni 11.06.2017'!$AQ$6)</f>
        <v>2</v>
      </c>
      <c r="AD42" s="16">
        <f>COUNTIF(K42:V42,'[1]LČ Priežkalni 11.06.2017'!$AR$6)</f>
        <v>0</v>
      </c>
      <c r="AE42" s="16">
        <f>COUNTIF(K42:V42,'[1]LČ Priežkalni 11.06.2017'!$AS$6)</f>
        <v>8</v>
      </c>
      <c r="AF42" s="37"/>
      <c r="AG42" s="35"/>
      <c r="AH42" s="25"/>
    </row>
    <row r="45" spans="1:34" s="55" customFormat="1" ht="37.5" customHeight="1" thickBot="1" x14ac:dyDescent="0.3">
      <c r="A45" s="81" t="s">
        <v>168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</row>
    <row r="46" spans="1:34" s="55" customFormat="1" ht="20.25" customHeight="1" thickBot="1" x14ac:dyDescent="0.3">
      <c r="A46" s="2" t="s">
        <v>10</v>
      </c>
      <c r="B46" s="3" t="s">
        <v>0</v>
      </c>
      <c r="C46" s="84" t="s">
        <v>124</v>
      </c>
      <c r="D46" s="85"/>
      <c r="E46" s="56" t="s">
        <v>5</v>
      </c>
      <c r="F46" s="5" t="s">
        <v>6</v>
      </c>
      <c r="G46" s="6" t="s">
        <v>125</v>
      </c>
      <c r="H46" s="3" t="s">
        <v>126</v>
      </c>
      <c r="I46" s="3" t="s">
        <v>127</v>
      </c>
      <c r="J46" s="4" t="s">
        <v>128</v>
      </c>
      <c r="K46" s="6">
        <v>1</v>
      </c>
      <c r="L46" s="4">
        <v>2</v>
      </c>
      <c r="M46" s="57">
        <v>3</v>
      </c>
      <c r="N46" s="3">
        <v>1</v>
      </c>
      <c r="O46" s="4">
        <v>2</v>
      </c>
      <c r="P46" s="57">
        <v>3</v>
      </c>
      <c r="Q46" s="3">
        <v>1</v>
      </c>
      <c r="R46" s="4">
        <v>2</v>
      </c>
      <c r="S46" s="4">
        <v>3</v>
      </c>
      <c r="T46" s="6">
        <v>1</v>
      </c>
      <c r="U46" s="4">
        <v>2</v>
      </c>
      <c r="V46" s="57">
        <v>3</v>
      </c>
      <c r="W46" s="9" t="s">
        <v>1</v>
      </c>
      <c r="X46" s="6" t="s">
        <v>7</v>
      </c>
      <c r="Y46" s="4" t="s">
        <v>8</v>
      </c>
      <c r="Z46" s="9" t="s">
        <v>9</v>
      </c>
      <c r="AA46" s="3">
        <v>0</v>
      </c>
      <c r="AB46" s="4">
        <v>1</v>
      </c>
      <c r="AC46" s="4">
        <v>2</v>
      </c>
      <c r="AD46" s="4">
        <v>3</v>
      </c>
      <c r="AE46" s="4">
        <v>5</v>
      </c>
      <c r="AF46" s="4" t="s">
        <v>2</v>
      </c>
      <c r="AG46" s="10">
        <v>20</v>
      </c>
      <c r="AH46" s="11"/>
    </row>
    <row r="47" spans="1:34" s="55" customFormat="1" ht="20.25" customHeight="1" thickBot="1" x14ac:dyDescent="0.3">
      <c r="A47" s="12">
        <v>1</v>
      </c>
      <c r="B47" s="61">
        <v>630</v>
      </c>
      <c r="C47" s="83" t="s">
        <v>111</v>
      </c>
      <c r="D47" s="83"/>
      <c r="E47" s="66" t="s">
        <v>112</v>
      </c>
      <c r="F47" s="59">
        <f>SUM(G47:J47)</f>
        <v>9</v>
      </c>
      <c r="G47" s="15">
        <f t="shared" ref="G47:G53" si="38">SUM(K47:M47)</f>
        <v>6</v>
      </c>
      <c r="H47" s="13">
        <f t="shared" ref="H47:H53" si="39">SUM(N47:P47)</f>
        <v>2</v>
      </c>
      <c r="I47" s="13">
        <f t="shared" ref="I47:I53" si="40">SUM(Q47:S47)</f>
        <v>1</v>
      </c>
      <c r="J47" s="16">
        <f t="shared" ref="J47:J53" si="41">SUM(T47:V47)</f>
        <v>0</v>
      </c>
      <c r="K47" s="28">
        <v>0</v>
      </c>
      <c r="L47" s="29">
        <v>3</v>
      </c>
      <c r="M47" s="60">
        <v>3</v>
      </c>
      <c r="N47" s="27">
        <v>0</v>
      </c>
      <c r="O47" s="29">
        <v>1</v>
      </c>
      <c r="P47" s="60">
        <v>1</v>
      </c>
      <c r="Q47" s="27">
        <v>0</v>
      </c>
      <c r="R47" s="29">
        <v>1</v>
      </c>
      <c r="S47" s="29">
        <v>0</v>
      </c>
      <c r="T47" s="28"/>
      <c r="U47" s="29"/>
      <c r="V47" s="60"/>
      <c r="W47" s="32"/>
      <c r="X47" s="33">
        <v>0.49791666666666662</v>
      </c>
      <c r="Y47" s="34">
        <v>0.69027777777777777</v>
      </c>
      <c r="Z47" s="22">
        <f t="shared" ref="Z47:Z56" si="42">Y47-X47</f>
        <v>0.19236111111111115</v>
      </c>
      <c r="AA47" s="13">
        <f>COUNTIF(K47:V47,'[1]LČ Priežkalni 11.06.2017'!$AO$6)</f>
        <v>4</v>
      </c>
      <c r="AB47" s="16">
        <f>COUNTIF(K47:V47,'[1]LČ Priežkalni 11.06.2017'!$AP$6)</f>
        <v>3</v>
      </c>
      <c r="AC47" s="16">
        <f>COUNTIF(K47:V47,'[1]LČ Priežkalni 11.06.2017'!$AQ$6)</f>
        <v>0</v>
      </c>
      <c r="AD47" s="16">
        <f>COUNTIF(K47:V47,'[1]LČ Priežkalni 11.06.2017'!$AR$6)</f>
        <v>2</v>
      </c>
      <c r="AE47" s="16">
        <f>COUNTIF(K47:V47,'[1]LČ Priežkalni 11.06.2017'!$AS$6)</f>
        <v>0</v>
      </c>
      <c r="AF47" s="29"/>
      <c r="AG47" s="35"/>
      <c r="AH47" s="25"/>
    </row>
    <row r="48" spans="1:34" s="75" customFormat="1" ht="20.25" customHeight="1" thickBot="1" x14ac:dyDescent="0.3">
      <c r="A48" s="12">
        <v>2</v>
      </c>
      <c r="B48" s="58">
        <v>109</v>
      </c>
      <c r="C48" s="83" t="s">
        <v>164</v>
      </c>
      <c r="D48" s="83"/>
      <c r="E48" s="74" t="s">
        <v>165</v>
      </c>
      <c r="F48" s="59">
        <f>SUM(G48:J48)</f>
        <v>21</v>
      </c>
      <c r="G48" s="15">
        <f t="shared" si="38"/>
        <v>8</v>
      </c>
      <c r="H48" s="13">
        <f t="shared" si="39"/>
        <v>8</v>
      </c>
      <c r="I48" s="13">
        <f t="shared" si="40"/>
        <v>5</v>
      </c>
      <c r="J48" s="16">
        <f t="shared" si="41"/>
        <v>0</v>
      </c>
      <c r="K48" s="15">
        <v>0</v>
      </c>
      <c r="L48" s="16">
        <v>3</v>
      </c>
      <c r="M48" s="62">
        <v>5</v>
      </c>
      <c r="N48" s="13">
        <v>3</v>
      </c>
      <c r="O48" s="16">
        <v>5</v>
      </c>
      <c r="P48" s="62">
        <v>0</v>
      </c>
      <c r="Q48" s="13">
        <v>0</v>
      </c>
      <c r="R48" s="16">
        <v>5</v>
      </c>
      <c r="S48" s="16">
        <v>0</v>
      </c>
      <c r="T48" s="15"/>
      <c r="U48" s="16"/>
      <c r="V48" s="62"/>
      <c r="W48" s="19"/>
      <c r="X48" s="20">
        <v>0.50694444444444442</v>
      </c>
      <c r="Y48" s="21">
        <v>0.6479166666666667</v>
      </c>
      <c r="Z48" s="22">
        <f t="shared" si="42"/>
        <v>0.14097222222222228</v>
      </c>
      <c r="AA48" s="13">
        <f>COUNTIF(K48:V48,'[1]LČ Priežkalni 11.06.2017'!$AO$6)</f>
        <v>4</v>
      </c>
      <c r="AB48" s="16">
        <f>COUNTIF(K48:V48,'[1]LČ Priežkalni 11.06.2017'!$AP$6)</f>
        <v>0</v>
      </c>
      <c r="AC48" s="16">
        <f>COUNTIF(K48:V48,'[1]LČ Priežkalni 11.06.2017'!$AQ$6)</f>
        <v>0</v>
      </c>
      <c r="AD48" s="16">
        <f>COUNTIF(K48:V48,'[1]LČ Priežkalni 11.06.2017'!$AR$6)</f>
        <v>2</v>
      </c>
      <c r="AE48" s="16">
        <f>COUNTIF(K48:V48,'[1]LČ Priežkalni 11.06.2017'!$AS$6)</f>
        <v>3</v>
      </c>
      <c r="AF48" s="23"/>
      <c r="AG48" s="24"/>
      <c r="AH48" s="25"/>
    </row>
    <row r="49" spans="1:34" s="73" customFormat="1" ht="20.25" customHeight="1" thickBot="1" x14ac:dyDescent="0.3">
      <c r="A49" s="12">
        <v>3</v>
      </c>
      <c r="B49" s="58">
        <v>808</v>
      </c>
      <c r="C49" s="86" t="s">
        <v>130</v>
      </c>
      <c r="D49" s="87"/>
      <c r="E49" s="72" t="s">
        <v>112</v>
      </c>
      <c r="F49" s="59">
        <f>SUM(G49:J49)</f>
        <v>21</v>
      </c>
      <c r="G49" s="15">
        <f t="shared" si="38"/>
        <v>8</v>
      </c>
      <c r="H49" s="13">
        <f t="shared" si="39"/>
        <v>6</v>
      </c>
      <c r="I49" s="13">
        <f t="shared" si="40"/>
        <v>7</v>
      </c>
      <c r="J49" s="16">
        <f t="shared" si="41"/>
        <v>0</v>
      </c>
      <c r="K49" s="15">
        <v>1</v>
      </c>
      <c r="L49" s="16">
        <v>5</v>
      </c>
      <c r="M49" s="62">
        <v>2</v>
      </c>
      <c r="N49" s="13">
        <v>1</v>
      </c>
      <c r="O49" s="16">
        <v>3</v>
      </c>
      <c r="P49" s="62">
        <v>2</v>
      </c>
      <c r="Q49" s="13">
        <v>3</v>
      </c>
      <c r="R49" s="16">
        <v>3</v>
      </c>
      <c r="S49" s="16">
        <v>1</v>
      </c>
      <c r="T49" s="15"/>
      <c r="U49" s="16"/>
      <c r="V49" s="62"/>
      <c r="W49" s="19"/>
      <c r="X49" s="20">
        <v>0.50208333333333333</v>
      </c>
      <c r="Y49" s="21">
        <v>0.68472222222222223</v>
      </c>
      <c r="Z49" s="22">
        <f t="shared" si="42"/>
        <v>0.18263888888888891</v>
      </c>
      <c r="AA49" s="13">
        <f>COUNTIF(K49:V49,'[1]LČ Priežkalni 11.06.2017'!$AO$6)</f>
        <v>0</v>
      </c>
      <c r="AB49" s="16">
        <f>COUNTIF(K49:V49,'[1]LČ Priežkalni 11.06.2017'!$AP$6)</f>
        <v>3</v>
      </c>
      <c r="AC49" s="16">
        <f>COUNTIF(K49:V49,'[1]LČ Priežkalni 11.06.2017'!$AQ$6)</f>
        <v>2</v>
      </c>
      <c r="AD49" s="16">
        <f>COUNTIF(K49:V49,'[1]LČ Priežkalni 11.06.2017'!$AR$6)</f>
        <v>3</v>
      </c>
      <c r="AE49" s="16">
        <f>COUNTIF(K49:V49,'[1]LČ Priežkalni 11.06.2017'!$AS$6)</f>
        <v>1</v>
      </c>
      <c r="AF49" s="23"/>
      <c r="AG49" s="24"/>
      <c r="AH49" s="25"/>
    </row>
    <row r="50" spans="1:34" s="75" customFormat="1" ht="20.25" customHeight="1" thickBot="1" x14ac:dyDescent="0.3">
      <c r="A50" s="12">
        <v>4</v>
      </c>
      <c r="B50" s="61">
        <v>66</v>
      </c>
      <c r="C50" s="83" t="s">
        <v>151</v>
      </c>
      <c r="D50" s="83"/>
      <c r="E50" s="74" t="s">
        <v>112</v>
      </c>
      <c r="F50" s="59">
        <f t="shared" ref="F50:F51" si="43">SUM(G50:J50)</f>
        <v>22</v>
      </c>
      <c r="G50" s="15">
        <f t="shared" si="38"/>
        <v>11</v>
      </c>
      <c r="H50" s="13">
        <f t="shared" si="39"/>
        <v>3</v>
      </c>
      <c r="I50" s="13">
        <f t="shared" si="40"/>
        <v>8</v>
      </c>
      <c r="J50" s="16">
        <f t="shared" si="41"/>
        <v>0</v>
      </c>
      <c r="K50" s="28">
        <v>5</v>
      </c>
      <c r="L50" s="29">
        <v>5</v>
      </c>
      <c r="M50" s="60">
        <v>1</v>
      </c>
      <c r="N50" s="27">
        <v>0</v>
      </c>
      <c r="O50" s="29">
        <v>3</v>
      </c>
      <c r="P50" s="60">
        <v>0</v>
      </c>
      <c r="Q50" s="27">
        <v>0</v>
      </c>
      <c r="R50" s="29">
        <v>5</v>
      </c>
      <c r="S50" s="29">
        <v>3</v>
      </c>
      <c r="T50" s="28"/>
      <c r="U50" s="29"/>
      <c r="V50" s="60"/>
      <c r="W50" s="32"/>
      <c r="X50" s="33">
        <v>0.50347222222222221</v>
      </c>
      <c r="Y50" s="34">
        <v>0.69513888888888886</v>
      </c>
      <c r="Z50" s="22">
        <f t="shared" si="42"/>
        <v>0.19166666666666665</v>
      </c>
      <c r="AA50" s="13">
        <f>COUNTIF(K50:V50,'[1]LČ Priežkalni 11.06.2017'!$AO$6)</f>
        <v>3</v>
      </c>
      <c r="AB50" s="16">
        <f>COUNTIF(K50:V50,'[1]LČ Priežkalni 11.06.2017'!$AP$6)</f>
        <v>1</v>
      </c>
      <c r="AC50" s="16">
        <f>COUNTIF(K50:V50,'[1]LČ Priežkalni 11.06.2017'!$AQ$6)</f>
        <v>0</v>
      </c>
      <c r="AD50" s="16">
        <f>COUNTIF(K50:V50,'[1]LČ Priežkalni 11.06.2017'!$AR$6)</f>
        <v>2</v>
      </c>
      <c r="AE50" s="16">
        <f>COUNTIF(K50:V50,'[1]LČ Priežkalni 11.06.2017'!$AS$6)</f>
        <v>3</v>
      </c>
      <c r="AF50" s="29"/>
      <c r="AG50" s="35"/>
      <c r="AH50" s="25"/>
    </row>
    <row r="51" spans="1:34" s="75" customFormat="1" ht="20.25" customHeight="1" thickBot="1" x14ac:dyDescent="0.3">
      <c r="A51" s="12">
        <v>5</v>
      </c>
      <c r="B51" s="61">
        <v>47</v>
      </c>
      <c r="C51" s="83" t="s">
        <v>152</v>
      </c>
      <c r="D51" s="83"/>
      <c r="E51" s="74" t="s">
        <v>112</v>
      </c>
      <c r="F51" s="59">
        <f t="shared" si="43"/>
        <v>24</v>
      </c>
      <c r="G51" s="15">
        <f t="shared" si="38"/>
        <v>7</v>
      </c>
      <c r="H51" s="13">
        <f t="shared" si="39"/>
        <v>8</v>
      </c>
      <c r="I51" s="13">
        <f t="shared" si="40"/>
        <v>9</v>
      </c>
      <c r="J51" s="16">
        <f t="shared" si="41"/>
        <v>0</v>
      </c>
      <c r="K51" s="28">
        <v>1</v>
      </c>
      <c r="L51" s="29">
        <v>5</v>
      </c>
      <c r="M51" s="60">
        <v>1</v>
      </c>
      <c r="N51" s="27">
        <v>0</v>
      </c>
      <c r="O51" s="29">
        <v>3</v>
      </c>
      <c r="P51" s="60">
        <v>5</v>
      </c>
      <c r="Q51" s="27">
        <v>5</v>
      </c>
      <c r="R51" s="29">
        <v>3</v>
      </c>
      <c r="S51" s="29">
        <v>1</v>
      </c>
      <c r="T51" s="28"/>
      <c r="U51" s="29"/>
      <c r="V51" s="60"/>
      <c r="W51" s="32"/>
      <c r="X51" s="33">
        <v>0.50624999999999998</v>
      </c>
      <c r="Y51" s="34">
        <v>0.69027777777777777</v>
      </c>
      <c r="Z51" s="22">
        <f t="shared" si="42"/>
        <v>0.18402777777777779</v>
      </c>
      <c r="AA51" s="13">
        <f>COUNTIF(K51:V51,'[1]LČ Priežkalni 11.06.2017'!$AO$6)</f>
        <v>1</v>
      </c>
      <c r="AB51" s="16">
        <f>COUNTIF(K51:V51,'[1]LČ Priežkalni 11.06.2017'!$AP$6)</f>
        <v>3</v>
      </c>
      <c r="AC51" s="16">
        <f>COUNTIF(K51:V51,'[1]LČ Priežkalni 11.06.2017'!$AQ$6)</f>
        <v>0</v>
      </c>
      <c r="AD51" s="16">
        <f>COUNTIF(K51:V51,'[1]LČ Priežkalni 11.06.2017'!$AR$6)</f>
        <v>2</v>
      </c>
      <c r="AE51" s="16">
        <f>COUNTIF(K51:V51,'[1]LČ Priežkalni 11.06.2017'!$AS$6)</f>
        <v>3</v>
      </c>
      <c r="AF51" s="29"/>
      <c r="AG51" s="35"/>
      <c r="AH51" s="25"/>
    </row>
    <row r="52" spans="1:34" s="55" customFormat="1" ht="20.25" customHeight="1" thickBot="1" x14ac:dyDescent="0.3">
      <c r="A52" s="12">
        <v>6</v>
      </c>
      <c r="B52" s="58">
        <v>127</v>
      </c>
      <c r="C52" s="83" t="s">
        <v>104</v>
      </c>
      <c r="D52" s="83"/>
      <c r="E52" s="66" t="s">
        <v>102</v>
      </c>
      <c r="F52" s="59">
        <f>SUM(G52:J52)</f>
        <v>27</v>
      </c>
      <c r="G52" s="15">
        <f t="shared" si="38"/>
        <v>9</v>
      </c>
      <c r="H52" s="13">
        <f t="shared" si="39"/>
        <v>8</v>
      </c>
      <c r="I52" s="13">
        <f t="shared" si="40"/>
        <v>10</v>
      </c>
      <c r="J52" s="16">
        <f t="shared" si="41"/>
        <v>0</v>
      </c>
      <c r="K52" s="28">
        <v>3</v>
      </c>
      <c r="L52" s="29">
        <v>3</v>
      </c>
      <c r="M52" s="60">
        <v>3</v>
      </c>
      <c r="N52" s="27">
        <v>3</v>
      </c>
      <c r="O52" s="29">
        <v>5</v>
      </c>
      <c r="P52" s="60">
        <v>0</v>
      </c>
      <c r="Q52" s="27">
        <v>5</v>
      </c>
      <c r="R52" s="29">
        <v>5</v>
      </c>
      <c r="S52" s="29">
        <v>0</v>
      </c>
      <c r="T52" s="28"/>
      <c r="U52" s="29"/>
      <c r="V52" s="60"/>
      <c r="W52" s="39"/>
      <c r="X52" s="41">
        <v>0.49583333333333335</v>
      </c>
      <c r="Y52" s="34">
        <v>0.68055555555555547</v>
      </c>
      <c r="Z52" s="22">
        <f t="shared" si="42"/>
        <v>0.18472222222222212</v>
      </c>
      <c r="AA52" s="13">
        <f>COUNTIF(K52:V52,'[1]LČ Priežkalni 11.06.2017'!$AO$6)</f>
        <v>2</v>
      </c>
      <c r="AB52" s="16">
        <f>COUNTIF(K52:V52,'[1]LČ Priežkalni 11.06.2017'!$AP$6)</f>
        <v>0</v>
      </c>
      <c r="AC52" s="16">
        <f>COUNTIF(K52:V52,'[1]LČ Priežkalni 11.06.2017'!$AQ$6)</f>
        <v>0</v>
      </c>
      <c r="AD52" s="16">
        <f>COUNTIF(K52:V52,'[1]LČ Priežkalni 11.06.2017'!$AR$6)</f>
        <v>4</v>
      </c>
      <c r="AE52" s="16">
        <f>COUNTIF(K52:V52,'[1]LČ Priežkalni 11.06.2017'!$AS$6)</f>
        <v>3</v>
      </c>
      <c r="AF52" s="37"/>
      <c r="AG52" s="35"/>
      <c r="AH52" s="25"/>
    </row>
    <row r="53" spans="1:34" s="55" customFormat="1" ht="20.25" customHeight="1" thickBot="1" x14ac:dyDescent="0.3">
      <c r="A53" s="12">
        <v>7</v>
      </c>
      <c r="B53" s="58">
        <v>829</v>
      </c>
      <c r="C53" s="83" t="s">
        <v>114</v>
      </c>
      <c r="D53" s="83"/>
      <c r="E53" s="66" t="s">
        <v>115</v>
      </c>
      <c r="F53" s="59">
        <f>SUM(G53:J53)</f>
        <v>37</v>
      </c>
      <c r="G53" s="15">
        <f t="shared" si="38"/>
        <v>13</v>
      </c>
      <c r="H53" s="13">
        <f t="shared" si="39"/>
        <v>15</v>
      </c>
      <c r="I53" s="13">
        <f t="shared" si="40"/>
        <v>9</v>
      </c>
      <c r="J53" s="16">
        <f t="shared" si="41"/>
        <v>0</v>
      </c>
      <c r="K53" s="15">
        <v>3</v>
      </c>
      <c r="L53" s="16">
        <v>5</v>
      </c>
      <c r="M53" s="62">
        <v>5</v>
      </c>
      <c r="N53" s="13">
        <v>5</v>
      </c>
      <c r="O53" s="16">
        <v>5</v>
      </c>
      <c r="P53" s="62">
        <v>5</v>
      </c>
      <c r="Q53" s="13">
        <v>2</v>
      </c>
      <c r="R53" s="16">
        <v>5</v>
      </c>
      <c r="S53" s="16">
        <v>2</v>
      </c>
      <c r="T53" s="15"/>
      <c r="U53" s="16"/>
      <c r="V53" s="62"/>
      <c r="W53" s="19"/>
      <c r="X53" s="20">
        <v>0.4993055555555555</v>
      </c>
      <c r="Y53" s="21">
        <v>0.67152777777777783</v>
      </c>
      <c r="Z53" s="22">
        <f t="shared" si="42"/>
        <v>0.17222222222222233</v>
      </c>
      <c r="AA53" s="13">
        <f>COUNTIF(K53:V53,'[1]LČ Priežkalni 11.06.2017'!$AO$6)</f>
        <v>0</v>
      </c>
      <c r="AB53" s="16">
        <f>COUNTIF(K53:V53,'[1]LČ Priežkalni 11.06.2017'!$AP$6)</f>
        <v>0</v>
      </c>
      <c r="AC53" s="16">
        <f>COUNTIF(K53:V53,'[1]LČ Priežkalni 11.06.2017'!$AQ$6)</f>
        <v>2</v>
      </c>
      <c r="AD53" s="16">
        <f>COUNTIF(K53:V53,'[1]LČ Priežkalni 11.06.2017'!$AR$6)</f>
        <v>1</v>
      </c>
      <c r="AE53" s="16">
        <f>COUNTIF(K53:V53,'[1]LČ Priežkalni 11.06.2017'!$AS$6)</f>
        <v>6</v>
      </c>
      <c r="AF53" s="23"/>
      <c r="AG53" s="24"/>
      <c r="AH53" s="25"/>
    </row>
    <row r="54" spans="1:34" s="73" customFormat="1" ht="20.25" customHeight="1" thickBot="1" x14ac:dyDescent="0.3">
      <c r="A54" s="12">
        <v>8</v>
      </c>
      <c r="B54" s="61">
        <v>261</v>
      </c>
      <c r="C54" s="86" t="s">
        <v>136</v>
      </c>
      <c r="D54" s="87" t="s">
        <v>136</v>
      </c>
      <c r="E54" s="72" t="s">
        <v>138</v>
      </c>
      <c r="F54" s="59">
        <f>SUM(G54:J54)</f>
        <v>39</v>
      </c>
      <c r="G54" s="15">
        <f t="shared" ref="G54" si="44">SUM(K54:M54)</f>
        <v>11</v>
      </c>
      <c r="H54" s="13">
        <f t="shared" ref="H54" si="45">SUM(N54:P54)</f>
        <v>15</v>
      </c>
      <c r="I54" s="13">
        <f t="shared" ref="I54" si="46">SUM(Q54:S54)</f>
        <v>13</v>
      </c>
      <c r="J54" s="16">
        <f t="shared" ref="J54" si="47">SUM(T54:V54)</f>
        <v>0</v>
      </c>
      <c r="K54" s="28">
        <v>3</v>
      </c>
      <c r="L54" s="29">
        <v>5</v>
      </c>
      <c r="M54" s="60">
        <v>3</v>
      </c>
      <c r="N54" s="27">
        <v>5</v>
      </c>
      <c r="O54" s="29">
        <v>5</v>
      </c>
      <c r="P54" s="60">
        <v>5</v>
      </c>
      <c r="Q54" s="27">
        <v>5</v>
      </c>
      <c r="R54" s="29">
        <v>5</v>
      </c>
      <c r="S54" s="29">
        <v>3</v>
      </c>
      <c r="T54" s="28"/>
      <c r="U54" s="29"/>
      <c r="V54" s="60"/>
      <c r="W54" s="32"/>
      <c r="X54" s="33">
        <v>0.50069444444444444</v>
      </c>
      <c r="Y54" s="34">
        <v>0.65625</v>
      </c>
      <c r="Z54" s="22">
        <f t="shared" si="42"/>
        <v>0.15555555555555556</v>
      </c>
      <c r="AA54" s="13">
        <f>COUNTIF(K54:V54,'[1]LČ Priežkalni 11.06.2017'!$AO$6)</f>
        <v>0</v>
      </c>
      <c r="AB54" s="16">
        <f>COUNTIF(K54:V54,'[1]LČ Priežkalni 11.06.2017'!$AP$6)</f>
        <v>0</v>
      </c>
      <c r="AC54" s="16">
        <f>COUNTIF(K54:V54,'[1]LČ Priežkalni 11.06.2017'!$AQ$6)</f>
        <v>0</v>
      </c>
      <c r="AD54" s="16">
        <f>COUNTIF(K54:V54,'[1]LČ Priežkalni 11.06.2017'!$AR$6)</f>
        <v>3</v>
      </c>
      <c r="AE54" s="16">
        <f>COUNTIF(K54:V54,'[1]LČ Priežkalni 11.06.2017'!$AS$6)</f>
        <v>6</v>
      </c>
      <c r="AF54" s="29"/>
      <c r="AG54" s="35"/>
      <c r="AH54" s="25"/>
    </row>
    <row r="55" spans="1:34" s="55" customFormat="1" ht="20.25" customHeight="1" thickBot="1" x14ac:dyDescent="0.3">
      <c r="A55" s="12">
        <v>9</v>
      </c>
      <c r="B55" s="58">
        <v>38</v>
      </c>
      <c r="C55" s="83" t="s">
        <v>108</v>
      </c>
      <c r="D55" s="83"/>
      <c r="E55" s="66" t="s">
        <v>109</v>
      </c>
      <c r="F55" s="59">
        <f>SUM(G55:J55)</f>
        <v>41</v>
      </c>
      <c r="G55" s="15">
        <f>SUM(K55:M55)</f>
        <v>11</v>
      </c>
      <c r="H55" s="13">
        <f>SUM(N55:P55)</f>
        <v>15</v>
      </c>
      <c r="I55" s="13">
        <f>SUM(Q55:S55)</f>
        <v>15</v>
      </c>
      <c r="J55" s="16">
        <f>SUM(T55:V55)</f>
        <v>0</v>
      </c>
      <c r="K55" s="28">
        <v>3</v>
      </c>
      <c r="L55" s="29">
        <v>5</v>
      </c>
      <c r="M55" s="60">
        <v>3</v>
      </c>
      <c r="N55" s="27">
        <v>5</v>
      </c>
      <c r="O55" s="29">
        <v>5</v>
      </c>
      <c r="P55" s="60">
        <v>5</v>
      </c>
      <c r="Q55" s="27">
        <v>5</v>
      </c>
      <c r="R55" s="29">
        <v>5</v>
      </c>
      <c r="S55" s="29">
        <v>5</v>
      </c>
      <c r="T55" s="28"/>
      <c r="U55" s="29"/>
      <c r="V55" s="60"/>
      <c r="W55" s="39"/>
      <c r="X55" s="41">
        <v>0.49722222222222223</v>
      </c>
      <c r="Y55" s="34">
        <v>0.64652777777777781</v>
      </c>
      <c r="Z55" s="22">
        <f t="shared" si="42"/>
        <v>0.14930555555555558</v>
      </c>
      <c r="AA55" s="13">
        <f>COUNTIF(K55:V55,'[1]LČ Priežkalni 11.06.2017'!$AO$6)</f>
        <v>0</v>
      </c>
      <c r="AB55" s="16">
        <f>COUNTIF(K55:V55,'[1]LČ Priežkalni 11.06.2017'!$AP$6)</f>
        <v>0</v>
      </c>
      <c r="AC55" s="16">
        <f>COUNTIF(K55:V55,'[1]LČ Priežkalni 11.06.2017'!$AQ$6)</f>
        <v>0</v>
      </c>
      <c r="AD55" s="16">
        <f>COUNTIF(K55:V55,'[1]LČ Priežkalni 11.06.2017'!$AR$6)</f>
        <v>2</v>
      </c>
      <c r="AE55" s="16">
        <f>COUNTIF(K55:V55,'[1]LČ Priežkalni 11.06.2017'!$AS$6)</f>
        <v>7</v>
      </c>
      <c r="AF55" s="37"/>
      <c r="AG55" s="35"/>
      <c r="AH55" s="25"/>
    </row>
    <row r="56" spans="1:34" s="55" customFormat="1" ht="20.25" customHeight="1" thickBot="1" x14ac:dyDescent="0.3">
      <c r="A56" s="12">
        <v>10</v>
      </c>
      <c r="B56" s="61">
        <v>241</v>
      </c>
      <c r="C56" s="83" t="s">
        <v>113</v>
      </c>
      <c r="D56" s="83"/>
      <c r="E56" s="66" t="s">
        <v>90</v>
      </c>
      <c r="F56" s="59">
        <f t="shared" ref="F56" si="48">SUM(G56:J56)</f>
        <v>45</v>
      </c>
      <c r="G56" s="15">
        <f>SUM(K56:M56)</f>
        <v>15</v>
      </c>
      <c r="H56" s="13">
        <f>SUM(N56:P56)</f>
        <v>15</v>
      </c>
      <c r="I56" s="13">
        <f>SUM(Q56:S56)</f>
        <v>15</v>
      </c>
      <c r="J56" s="16">
        <f>SUM(T56:V56)</f>
        <v>0</v>
      </c>
      <c r="K56" s="28">
        <v>5</v>
      </c>
      <c r="L56" s="29">
        <v>5</v>
      </c>
      <c r="M56" s="60">
        <v>5</v>
      </c>
      <c r="N56" s="27">
        <v>5</v>
      </c>
      <c r="O56" s="29">
        <v>5</v>
      </c>
      <c r="P56" s="60">
        <v>5</v>
      </c>
      <c r="Q56" s="27">
        <v>5</v>
      </c>
      <c r="R56" s="29">
        <v>5</v>
      </c>
      <c r="S56" s="29">
        <v>5</v>
      </c>
      <c r="T56" s="28"/>
      <c r="U56" s="29"/>
      <c r="V56" s="60"/>
      <c r="W56" s="32"/>
      <c r="X56" s="33">
        <v>0.49861111111111112</v>
      </c>
      <c r="Y56" s="34">
        <v>0.68958333333333333</v>
      </c>
      <c r="Z56" s="22">
        <f t="shared" si="42"/>
        <v>0.19097222222222221</v>
      </c>
      <c r="AA56" s="13">
        <f>COUNTIF(K56:V56,'[1]LČ Priežkalni 11.06.2017'!$AO$6)</f>
        <v>0</v>
      </c>
      <c r="AB56" s="16">
        <f>COUNTIF(K56:V56,'[1]LČ Priežkalni 11.06.2017'!$AP$6)</f>
        <v>0</v>
      </c>
      <c r="AC56" s="16">
        <f>COUNTIF(K56:V56,'[1]LČ Priežkalni 11.06.2017'!$AQ$6)</f>
        <v>0</v>
      </c>
      <c r="AD56" s="16">
        <f>COUNTIF(K56:V56,'[1]LČ Priežkalni 11.06.2017'!$AR$6)</f>
        <v>0</v>
      </c>
      <c r="AE56" s="16">
        <f>COUNTIF(K56:V56,'[1]LČ Priežkalni 11.06.2017'!$AS$6)</f>
        <v>9</v>
      </c>
      <c r="AF56" s="29"/>
      <c r="AG56" s="35"/>
      <c r="AH56" s="25"/>
    </row>
    <row r="57" spans="1:34" s="75" customFormat="1" ht="20.25" customHeight="1" thickBot="1" x14ac:dyDescent="0.3">
      <c r="A57" s="12">
        <v>11</v>
      </c>
      <c r="B57" s="61">
        <v>87</v>
      </c>
      <c r="C57" s="86" t="s">
        <v>162</v>
      </c>
      <c r="D57" s="87"/>
      <c r="E57" s="74" t="s">
        <v>90</v>
      </c>
      <c r="F57" s="59">
        <f>SUM(G57:J57)+W57</f>
        <v>46</v>
      </c>
      <c r="G57" s="15">
        <f t="shared" ref="G57" si="49">SUM(K57:M57)</f>
        <v>15</v>
      </c>
      <c r="H57" s="13">
        <f t="shared" ref="H57" si="50">SUM(N57:P57)</f>
        <v>15</v>
      </c>
      <c r="I57" s="13">
        <f t="shared" ref="I57" si="51">SUM(Q57:S57)</f>
        <v>15</v>
      </c>
      <c r="J57" s="16">
        <f t="shared" ref="J57" si="52">SUM(T57:V57)</f>
        <v>0</v>
      </c>
      <c r="K57" s="28">
        <v>5</v>
      </c>
      <c r="L57" s="29">
        <v>5</v>
      </c>
      <c r="M57" s="60">
        <v>5</v>
      </c>
      <c r="N57" s="27">
        <v>5</v>
      </c>
      <c r="O57" s="29">
        <v>5</v>
      </c>
      <c r="P57" s="60">
        <v>5</v>
      </c>
      <c r="Q57" s="27">
        <v>5</v>
      </c>
      <c r="R57" s="29">
        <v>5</v>
      </c>
      <c r="S57" s="29">
        <v>5</v>
      </c>
      <c r="T57" s="28"/>
      <c r="U57" s="29"/>
      <c r="V57" s="60"/>
      <c r="W57" s="32">
        <v>1</v>
      </c>
      <c r="X57" s="33">
        <v>0.50763888888888886</v>
      </c>
      <c r="Y57" s="34">
        <v>0.71666666666666667</v>
      </c>
      <c r="Z57" s="22">
        <f t="shared" ref="Z57" si="53">Y57-X57</f>
        <v>0.20902777777777781</v>
      </c>
      <c r="AA57" s="13">
        <f>COUNTIF(K57:V57,'[1]LČ Priežkalni 11.06.2017'!$AO$6)</f>
        <v>0</v>
      </c>
      <c r="AB57" s="16">
        <f>COUNTIF(K57:V57,'[1]LČ Priežkalni 11.06.2017'!$AP$6)</f>
        <v>0</v>
      </c>
      <c r="AC57" s="16">
        <f>COUNTIF(K57:V57,'[1]LČ Priežkalni 11.06.2017'!$AQ$6)</f>
        <v>0</v>
      </c>
      <c r="AD57" s="16">
        <f>COUNTIF(K57:V57,'[1]LČ Priežkalni 11.06.2017'!$AR$6)</f>
        <v>0</v>
      </c>
      <c r="AE57" s="16">
        <f>COUNTIF(K57:V57,'[1]LČ Priežkalni 11.06.2017'!$AS$6)</f>
        <v>9</v>
      </c>
      <c r="AF57" s="29"/>
      <c r="AG57" s="35"/>
      <c r="AH57" s="25"/>
    </row>
    <row r="58" spans="1:34" s="55" customFormat="1" ht="20.25" customHeight="1" thickBot="1" x14ac:dyDescent="0.3">
      <c r="A58" s="12">
        <v>12</v>
      </c>
      <c r="B58" s="61">
        <v>711</v>
      </c>
      <c r="C58" s="83" t="s">
        <v>107</v>
      </c>
      <c r="D58" s="83"/>
      <c r="E58" s="66" t="s">
        <v>90</v>
      </c>
      <c r="F58" s="59">
        <f>SUM(G58:J58)+14</f>
        <v>59</v>
      </c>
      <c r="G58" s="15">
        <f t="shared" ref="G58" si="54">SUM(K58:M58)</f>
        <v>15</v>
      </c>
      <c r="H58" s="13">
        <f t="shared" ref="H58" si="55">SUM(N58:P58)</f>
        <v>15</v>
      </c>
      <c r="I58" s="13">
        <f t="shared" ref="I58" si="56">SUM(Q58:S58)</f>
        <v>15</v>
      </c>
      <c r="J58" s="16">
        <f t="shared" ref="J58" si="57">SUM(T58:V58)</f>
        <v>0</v>
      </c>
      <c r="K58" s="28">
        <v>5</v>
      </c>
      <c r="L58" s="29">
        <v>5</v>
      </c>
      <c r="M58" s="60">
        <v>5</v>
      </c>
      <c r="N58" s="27">
        <v>5</v>
      </c>
      <c r="O58" s="29">
        <v>5</v>
      </c>
      <c r="P58" s="60">
        <v>5</v>
      </c>
      <c r="Q58" s="27">
        <v>5</v>
      </c>
      <c r="R58" s="29">
        <v>5</v>
      </c>
      <c r="S58" s="29">
        <v>5</v>
      </c>
      <c r="T58" s="28"/>
      <c r="U58" s="29"/>
      <c r="V58" s="60"/>
      <c r="W58" s="32">
        <v>14</v>
      </c>
      <c r="X58" s="33">
        <v>0.49652777777777773</v>
      </c>
      <c r="Y58" s="34">
        <v>0.71458333333333324</v>
      </c>
      <c r="Z58" s="22">
        <f t="shared" ref="Z58" si="58">Y58-X58</f>
        <v>0.2180555555555555</v>
      </c>
      <c r="AA58" s="13">
        <f>COUNTIF(K58:V58,'[1]LČ Priežkalni 11.06.2017'!$AO$6)</f>
        <v>0</v>
      </c>
      <c r="AB58" s="16">
        <f>COUNTIF(K58:V58,'[1]LČ Priežkalni 11.06.2017'!$AP$6)</f>
        <v>0</v>
      </c>
      <c r="AC58" s="16">
        <f>COUNTIF(K58:V58,'[1]LČ Priežkalni 11.06.2017'!$AQ$6)</f>
        <v>0</v>
      </c>
      <c r="AD58" s="16">
        <f>COUNTIF(K58:V58,'[1]LČ Priežkalni 11.06.2017'!$AR$6)</f>
        <v>0</v>
      </c>
      <c r="AE58" s="16">
        <f>COUNTIF(K58:V58,'[1]LČ Priežkalni 11.06.2017'!$AS$6)</f>
        <v>9</v>
      </c>
      <c r="AF58" s="29"/>
      <c r="AG58" s="35"/>
      <c r="AH58" s="25"/>
    </row>
    <row r="59" spans="1:34" s="75" customFormat="1" ht="18.75" customHeight="1" thickBot="1" x14ac:dyDescent="0.3">
      <c r="A59" s="12">
        <v>13</v>
      </c>
      <c r="B59" s="58">
        <v>1</v>
      </c>
      <c r="C59" s="83" t="s">
        <v>166</v>
      </c>
      <c r="D59" s="83"/>
      <c r="E59" s="74" t="s">
        <v>112</v>
      </c>
      <c r="F59" s="59">
        <f>SUM(G59:J59)+W59</f>
        <v>62</v>
      </c>
      <c r="G59" s="15">
        <f t="shared" ref="G59" si="59">SUM(K59:M59)</f>
        <v>11</v>
      </c>
      <c r="H59" s="13">
        <f t="shared" ref="H59" si="60">SUM(N59:P59)</f>
        <v>15</v>
      </c>
      <c r="I59" s="13">
        <f t="shared" ref="I59" si="61">SUM(Q59:S59)</f>
        <v>13</v>
      </c>
      <c r="J59" s="16">
        <f t="shared" ref="J59" si="62">SUM(T59:V59)</f>
        <v>0</v>
      </c>
      <c r="K59" s="28">
        <v>3</v>
      </c>
      <c r="L59" s="29">
        <v>5</v>
      </c>
      <c r="M59" s="60">
        <v>3</v>
      </c>
      <c r="N59" s="27">
        <v>5</v>
      </c>
      <c r="O59" s="29">
        <v>5</v>
      </c>
      <c r="P59" s="60">
        <v>5</v>
      </c>
      <c r="Q59" s="27">
        <v>3</v>
      </c>
      <c r="R59" s="29">
        <v>5</v>
      </c>
      <c r="S59" s="29">
        <v>5</v>
      </c>
      <c r="T59" s="28"/>
      <c r="U59" s="29"/>
      <c r="V59" s="60"/>
      <c r="W59" s="39">
        <v>23</v>
      </c>
      <c r="X59" s="41">
        <v>0.50277777777777777</v>
      </c>
      <c r="Y59" s="34">
        <v>0.7270833333333333</v>
      </c>
      <c r="Z59" s="22">
        <f t="shared" ref="Z59" si="63">Y59-X59</f>
        <v>0.22430555555555554</v>
      </c>
      <c r="AA59" s="13">
        <f>COUNTIF(K59:V59,'[1]LČ Priežkalni 11.06.2017'!$AO$6)</f>
        <v>0</v>
      </c>
      <c r="AB59" s="16">
        <f>COUNTIF(K59:V59,'[1]LČ Priežkalni 11.06.2017'!$AP$6)</f>
        <v>0</v>
      </c>
      <c r="AC59" s="16">
        <f>COUNTIF(K59:V59,'[1]LČ Priežkalni 11.06.2017'!$AQ$6)</f>
        <v>0</v>
      </c>
      <c r="AD59" s="16">
        <f>COUNTIF(K59:V59,'[1]LČ Priežkalni 11.06.2017'!$AR$6)</f>
        <v>3</v>
      </c>
      <c r="AE59" s="16">
        <f>COUNTIF(K59:V59,'[1]LČ Priežkalni 11.06.2017'!$AS$6)</f>
        <v>6</v>
      </c>
      <c r="AF59" s="37"/>
      <c r="AG59" s="35"/>
      <c r="AH59" s="25"/>
    </row>
    <row r="60" spans="1:34" s="73" customFormat="1" ht="20.25" customHeight="1" thickBot="1" x14ac:dyDescent="0.3">
      <c r="A60" s="12">
        <v>14</v>
      </c>
      <c r="B60" s="61">
        <v>822</v>
      </c>
      <c r="C60" s="86" t="s">
        <v>137</v>
      </c>
      <c r="D60" s="87" t="s">
        <v>137</v>
      </c>
      <c r="E60" s="72" t="s">
        <v>90</v>
      </c>
      <c r="F60" s="59">
        <f>SUM(G60:J60)</f>
        <v>6</v>
      </c>
      <c r="G60" s="15">
        <f>SUM(K60:M60)</f>
        <v>5</v>
      </c>
      <c r="H60" s="13">
        <f>SUM(N60:P60)</f>
        <v>1</v>
      </c>
      <c r="I60" s="13">
        <f>SUM(Q60:S60)</f>
        <v>0</v>
      </c>
      <c r="J60" s="16">
        <f>SUM(T60:V60)</f>
        <v>0</v>
      </c>
      <c r="K60" s="28">
        <v>0</v>
      </c>
      <c r="L60" s="29">
        <v>5</v>
      </c>
      <c r="M60" s="60">
        <v>0</v>
      </c>
      <c r="N60" s="27">
        <v>0</v>
      </c>
      <c r="O60" s="29">
        <v>0</v>
      </c>
      <c r="P60" s="60">
        <v>1</v>
      </c>
      <c r="Q60" s="27"/>
      <c r="R60" s="29"/>
      <c r="S60" s="29"/>
      <c r="T60" s="28"/>
      <c r="U60" s="29"/>
      <c r="V60" s="60"/>
      <c r="W60" s="32"/>
      <c r="X60" s="33">
        <v>0.50138888888888888</v>
      </c>
      <c r="Y60" s="34"/>
      <c r="Z60" s="22">
        <f>Y60-X60</f>
        <v>-0.50138888888888888</v>
      </c>
      <c r="AA60" s="13">
        <f>COUNTIF(K60:V60,'[1]LČ Priežkalni 11.06.2017'!$AO$6)</f>
        <v>4</v>
      </c>
      <c r="AB60" s="16">
        <f>COUNTIF(K60:V60,'[1]LČ Priežkalni 11.06.2017'!$AP$6)</f>
        <v>1</v>
      </c>
      <c r="AC60" s="16">
        <f>COUNTIF(K60:V60,'[1]LČ Priežkalni 11.06.2017'!$AQ$6)</f>
        <v>0</v>
      </c>
      <c r="AD60" s="16">
        <f>COUNTIF(K60:V60,'[1]LČ Priežkalni 11.06.2017'!$AR$6)</f>
        <v>0</v>
      </c>
      <c r="AE60" s="16">
        <f>COUNTIF(K60:V60,'[1]LČ Priežkalni 11.06.2017'!$AS$6)</f>
        <v>1</v>
      </c>
      <c r="AF60" s="29"/>
      <c r="AG60" s="35"/>
      <c r="AH60" s="25"/>
    </row>
    <row r="61" spans="1:34" s="55" customFormat="1" ht="20.25" customHeight="1" x14ac:dyDescent="0.25">
      <c r="A61" s="12">
        <v>15</v>
      </c>
      <c r="B61" s="58">
        <v>6</v>
      </c>
      <c r="C61" s="83" t="s">
        <v>103</v>
      </c>
      <c r="D61" s="83"/>
      <c r="E61" s="66" t="s">
        <v>90</v>
      </c>
      <c r="F61" s="59">
        <f>SUM(G61:J61)</f>
        <v>15</v>
      </c>
      <c r="G61" s="15">
        <f>SUM(K61:M61)</f>
        <v>15</v>
      </c>
      <c r="H61" s="13">
        <f>SUM(N61:P61)</f>
        <v>0</v>
      </c>
      <c r="I61" s="13">
        <f>SUM(Q61:S61)</f>
        <v>0</v>
      </c>
      <c r="J61" s="16">
        <f>SUM(T61:V61)</f>
        <v>0</v>
      </c>
      <c r="K61" s="28">
        <v>5</v>
      </c>
      <c r="L61" s="29">
        <v>5</v>
      </c>
      <c r="M61" s="60">
        <v>5</v>
      </c>
      <c r="N61" s="27"/>
      <c r="O61" s="29"/>
      <c r="P61" s="60"/>
      <c r="Q61" s="27"/>
      <c r="R61" s="29"/>
      <c r="S61" s="29"/>
      <c r="T61" s="28"/>
      <c r="U61" s="29"/>
      <c r="V61" s="60"/>
      <c r="W61" s="39"/>
      <c r="X61" s="41">
        <v>0.49513888888888885</v>
      </c>
      <c r="Y61" s="34"/>
      <c r="Z61" s="22">
        <f>Y61-X61</f>
        <v>-0.49513888888888885</v>
      </c>
      <c r="AA61" s="13">
        <f>COUNTIF(K61:V61,'[1]LČ Priežkalni 11.06.2017'!$AO$6)</f>
        <v>0</v>
      </c>
      <c r="AB61" s="16">
        <f>COUNTIF(K61:V61,'[1]LČ Priežkalni 11.06.2017'!$AP$6)</f>
        <v>0</v>
      </c>
      <c r="AC61" s="16">
        <f>COUNTIF(K61:V61,'[1]LČ Priežkalni 11.06.2017'!$AQ$6)</f>
        <v>0</v>
      </c>
      <c r="AD61" s="16">
        <f>COUNTIF(K61:V61,'[1]LČ Priežkalni 11.06.2017'!$AR$6)</f>
        <v>0</v>
      </c>
      <c r="AE61" s="16">
        <f>COUNTIF(K61:V61,'[1]LČ Priežkalni 11.06.2017'!$AS$6)</f>
        <v>3</v>
      </c>
      <c r="AF61" s="37"/>
      <c r="AG61" s="35"/>
      <c r="AH61" s="25"/>
    </row>
  </sheetData>
  <sortState ref="B47:AG61">
    <sortCondition ref="F6:F15"/>
  </sortState>
  <mergeCells count="37">
    <mergeCell ref="C59:D59"/>
    <mergeCell ref="C50:D50"/>
    <mergeCell ref="C51:D51"/>
    <mergeCell ref="C48:D48"/>
    <mergeCell ref="C54:D54"/>
    <mergeCell ref="C58:D58"/>
    <mergeCell ref="C55:D55"/>
    <mergeCell ref="C47:D47"/>
    <mergeCell ref="C56:D56"/>
    <mergeCell ref="A45:AG45"/>
    <mergeCell ref="C46:D46"/>
    <mergeCell ref="C49:D49"/>
    <mergeCell ref="C57:D57"/>
    <mergeCell ref="A1:AF1"/>
    <mergeCell ref="A2:AF2"/>
    <mergeCell ref="A17:AG17"/>
    <mergeCell ref="A4:AG4"/>
    <mergeCell ref="C53:D53"/>
    <mergeCell ref="A26:AG26"/>
    <mergeCell ref="A27:AG27"/>
    <mergeCell ref="C33:D33"/>
    <mergeCell ref="C61:D61"/>
    <mergeCell ref="C52:D52"/>
    <mergeCell ref="A29:AG29"/>
    <mergeCell ref="C30:D30"/>
    <mergeCell ref="C40:D40"/>
    <mergeCell ref="C34:D34"/>
    <mergeCell ref="C32:D32"/>
    <mergeCell ref="C36:D36"/>
    <mergeCell ref="C37:D37"/>
    <mergeCell ref="C42:D42"/>
    <mergeCell ref="C39:D39"/>
    <mergeCell ref="C41:D41"/>
    <mergeCell ref="C35:D35"/>
    <mergeCell ref="C38:D38"/>
    <mergeCell ref="C31:D31"/>
    <mergeCell ref="C60:D60"/>
  </mergeCells>
  <pageMargins left="0.25" right="0.25" top="0.75" bottom="0.75" header="0.3" footer="0.3"/>
  <pageSetup paperSize="9" scale="41" fitToHeight="0" orientation="landscape" horizontalDpi="4294967293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Rezultāti</vt:lpstr>
      <vt:lpstr> A, B, C, D, Jaunieši</vt:lpstr>
      <vt:lpstr>Mini, Elektro, Daudzcīņa</vt:lpstr>
      <vt:lpstr>' A, B, C, D, Jaunieši'!Print_Area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Kaspars Kuļikovs</dc:creator>
  <cp:lastModifiedBy>Kaspars</cp:lastModifiedBy>
  <cp:lastPrinted>2017-08-20T15:00:55Z</cp:lastPrinted>
  <dcterms:created xsi:type="dcterms:W3CDTF">2017-08-20T19:00:51Z</dcterms:created>
  <dcterms:modified xsi:type="dcterms:W3CDTF">2017-08-21T06:28:59Z</dcterms:modified>
</cp:coreProperties>
</file>